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rimitsu\Desktop\"/>
    </mc:Choice>
  </mc:AlternateContent>
  <bookViews>
    <workbookView xWindow="-15" yWindow="-15" windowWidth="10260" windowHeight="8160" activeTab="2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生徒一覧!$A$1:$L$44</definedName>
    <definedName name="_xlnm.Print_Area" localSheetId="1">男子参加申込書!$A$1:$M$36</definedName>
  </definedNames>
  <calcPr calcId="152511" concurrentCalc="0"/>
</workbook>
</file>

<file path=xl/calcChain.xml><?xml version="1.0" encoding="utf-8"?>
<calcChain xmlns="http://schemas.openxmlformats.org/spreadsheetml/2006/main">
  <c r="D68" i="5" l="1"/>
  <c r="C68" i="5"/>
  <c r="B6" i="3"/>
  <c r="Q38" i="1"/>
  <c r="Q37" i="1"/>
  <c r="Q33" i="1"/>
  <c r="Q32" i="1"/>
  <c r="Q31" i="1"/>
  <c r="Q30" i="1"/>
  <c r="Q26" i="1"/>
  <c r="Q25" i="1"/>
  <c r="Q24" i="1"/>
  <c r="Q23" i="1"/>
  <c r="Q22" i="1"/>
  <c r="Q21" i="1"/>
  <c r="Q7" i="1"/>
  <c r="Q8" i="1"/>
  <c r="Q9" i="1"/>
  <c r="Q10" i="1"/>
  <c r="Q11" i="1"/>
  <c r="Q12" i="1"/>
  <c r="Q13" i="1"/>
  <c r="Q14" i="1"/>
  <c r="Q15" i="1"/>
  <c r="Q16" i="1"/>
  <c r="Q17" i="1"/>
  <c r="Q6" i="1"/>
  <c r="G38" i="1"/>
  <c r="G37" i="1"/>
  <c r="G26" i="1"/>
  <c r="G25" i="1"/>
  <c r="G24" i="1"/>
  <c r="G23" i="1"/>
  <c r="G22" i="1"/>
  <c r="G33" i="1"/>
  <c r="G32" i="1"/>
  <c r="G31" i="1"/>
  <c r="G30" i="1"/>
  <c r="G21" i="1"/>
  <c r="G7" i="1"/>
  <c r="G8" i="1"/>
  <c r="G9" i="1"/>
  <c r="G10" i="1"/>
  <c r="G11" i="1"/>
  <c r="G12" i="1"/>
  <c r="G13" i="1"/>
  <c r="G14" i="1"/>
  <c r="G15" i="1"/>
  <c r="G16" i="1"/>
  <c r="G17" i="1"/>
  <c r="G6" i="1"/>
  <c r="K29" i="3"/>
  <c r="J29" i="3"/>
  <c r="I29" i="3"/>
  <c r="K28" i="3"/>
  <c r="J28" i="3"/>
  <c r="I28" i="3"/>
  <c r="K27" i="3"/>
  <c r="J27" i="3"/>
  <c r="I27" i="3"/>
  <c r="K26" i="3"/>
  <c r="J26" i="3"/>
  <c r="I26" i="3"/>
  <c r="K22" i="3"/>
  <c r="J22" i="3"/>
  <c r="I22" i="3"/>
  <c r="K20" i="3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D27" i="3"/>
  <c r="D28" i="3"/>
  <c r="D29" i="3"/>
  <c r="D26" i="3"/>
  <c r="B27" i="3"/>
  <c r="C27" i="3"/>
  <c r="B28" i="3"/>
  <c r="C28" i="3"/>
  <c r="B29" i="3"/>
  <c r="C29" i="3"/>
  <c r="C26" i="3"/>
  <c r="B26" i="3"/>
  <c r="D12" i="3"/>
  <c r="D13" i="3"/>
  <c r="D14" i="3"/>
  <c r="D15" i="3"/>
  <c r="D16" i="3"/>
  <c r="D17" i="3"/>
  <c r="D18" i="3"/>
  <c r="D19" i="3"/>
  <c r="D20" i="3"/>
  <c r="D21" i="3"/>
  <c r="D22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C11" i="3"/>
  <c r="B11" i="3"/>
  <c r="K29" i="2"/>
  <c r="J29" i="2"/>
  <c r="I29" i="2"/>
  <c r="K28" i="2"/>
  <c r="J28" i="2"/>
  <c r="I28" i="2"/>
  <c r="K27" i="2"/>
  <c r="J27" i="2"/>
  <c r="I27" i="2"/>
  <c r="K26" i="2"/>
  <c r="J26" i="2"/>
  <c r="I26" i="2"/>
  <c r="D27" i="2"/>
  <c r="D28" i="2"/>
  <c r="D29" i="2"/>
  <c r="D26" i="2"/>
  <c r="B27" i="2"/>
  <c r="C27" i="2"/>
  <c r="B28" i="2"/>
  <c r="C28" i="2"/>
  <c r="B29" i="2"/>
  <c r="C29" i="2"/>
  <c r="C26" i="2"/>
  <c r="B26" i="2"/>
  <c r="K22" i="2"/>
  <c r="J22" i="2"/>
  <c r="I22" i="2"/>
  <c r="K20" i="2"/>
  <c r="J20" i="2"/>
  <c r="I20" i="2"/>
  <c r="K18" i="2"/>
  <c r="J18" i="2"/>
  <c r="I18" i="2"/>
  <c r="K16" i="2"/>
  <c r="J16" i="2"/>
  <c r="I16" i="2"/>
  <c r="K14" i="2"/>
  <c r="J14" i="2"/>
  <c r="I14" i="2"/>
  <c r="K12" i="2"/>
  <c r="J12" i="2"/>
  <c r="I12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D12" i="2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F16" i="4"/>
  <c r="K16" i="4"/>
  <c r="F15" i="4"/>
  <c r="F14" i="4"/>
  <c r="F13" i="4"/>
  <c r="K13" i="4"/>
  <c r="F12" i="4"/>
  <c r="K12" i="4"/>
  <c r="F11" i="4"/>
  <c r="F10" i="4"/>
  <c r="F9" i="4"/>
  <c r="K15" i="4"/>
  <c r="K14" i="4"/>
  <c r="K10" i="4"/>
  <c r="K11" i="4"/>
  <c r="N2" i="1"/>
  <c r="D2" i="1"/>
  <c r="B7" i="3"/>
  <c r="I7" i="3"/>
  <c r="F7" i="3"/>
  <c r="G6" i="3"/>
  <c r="F6" i="3"/>
  <c r="B7" i="2"/>
  <c r="F6" i="2"/>
  <c r="G6" i="2"/>
  <c r="I7" i="2"/>
  <c r="F7" i="2"/>
  <c r="B6" i="2"/>
  <c r="F17" i="4"/>
  <c r="P6" i="1"/>
  <c r="P38" i="1"/>
  <c r="P37" i="1"/>
  <c r="P33" i="1"/>
  <c r="P32" i="1"/>
  <c r="P31" i="1"/>
  <c r="P30" i="1"/>
  <c r="P26" i="1"/>
  <c r="P25" i="1"/>
  <c r="P24" i="1"/>
  <c r="P23" i="1"/>
  <c r="P22" i="1"/>
  <c r="P21" i="1"/>
  <c r="P7" i="1"/>
  <c r="P8" i="1"/>
  <c r="P9" i="1"/>
  <c r="P10" i="1"/>
  <c r="P11" i="1"/>
  <c r="P12" i="1"/>
  <c r="P13" i="1"/>
  <c r="P14" i="1"/>
  <c r="P15" i="1"/>
  <c r="P16" i="1"/>
  <c r="P17" i="1"/>
  <c r="F38" i="1"/>
  <c r="F37" i="1"/>
  <c r="F26" i="1"/>
  <c r="F25" i="1"/>
  <c r="F24" i="1"/>
  <c r="F23" i="1"/>
  <c r="F22" i="1"/>
  <c r="F33" i="1"/>
  <c r="F32" i="1"/>
  <c r="F31" i="1"/>
  <c r="F30" i="1"/>
  <c r="F21" i="1"/>
  <c r="F7" i="1"/>
  <c r="F9" i="1"/>
  <c r="F11" i="1"/>
  <c r="F13" i="1"/>
  <c r="F15" i="1"/>
  <c r="F17" i="1"/>
  <c r="F8" i="1"/>
  <c r="F10" i="1"/>
  <c r="F12" i="1"/>
  <c r="F14" i="1"/>
  <c r="F16" i="1"/>
  <c r="C5" i="4"/>
  <c r="F6" i="1"/>
  <c r="K17" i="4"/>
  <c r="K9" i="4"/>
</calcChain>
</file>

<file path=xl/sharedStrings.xml><?xml version="1.0" encoding="utf-8"?>
<sst xmlns="http://schemas.openxmlformats.org/spreadsheetml/2006/main" count="746" uniqueCount="491">
  <si>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</si>
  <si>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</si>
  <si>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</si>
  <si>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</si>
  <si>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</si>
  <si>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</si>
  <si>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</si>
  <si>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</si>
  <si>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</si>
  <si>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</si>
  <si>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</si>
  <si>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</si>
  <si>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</si>
  <si>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</si>
  <si>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</si>
  <si>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</si>
  <si>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</si>
  <si>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</si>
  <si>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</si>
  <si>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</si>
  <si>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</si>
  <si>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</si>
  <si>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</si>
  <si>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</si>
  <si>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</si>
  <si>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</si>
  <si>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</si>
  <si>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</si>
  <si>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</si>
  <si>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</si>
  <si>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</si>
  <si>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</si>
  <si>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</si>
  <si>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</si>
  <si>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</si>
  <si>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</si>
  <si>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</si>
  <si>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</si>
  <si>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</si>
  <si>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</si>
  <si>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</si>
  <si>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</si>
  <si>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</si>
  <si>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</si>
  <si>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</si>
  <si>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</si>
  <si>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</si>
  <si>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</si>
  <si>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</si>
  <si>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</si>
  <si>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</si>
  <si>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</si>
  <si>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</si>
  <si>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</si>
  <si>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</si>
  <si>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</si>
  <si>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</si>
  <si>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</si>
  <si>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</si>
  <si>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</si>
  <si>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</si>
  <si>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</si>
  <si>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</si>
  <si>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</si>
  <si>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</si>
  <si>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</si>
  <si>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</si>
  <si>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</si>
  <si>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</si>
  <si>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</si>
  <si>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</si>
  <si>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</si>
  <si>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</si>
  <si>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</si>
  <si>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</si>
  <si>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</si>
  <si>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</si>
  <si>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</si>
  <si>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</si>
  <si>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</si>
  <si>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</si>
  <si>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</si>
  <si>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</si>
  <si>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</si>
  <si>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</si>
  <si>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</si>
  <si>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</si>
  <si>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</si>
  <si>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</si>
  <si>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</si>
  <si>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</si>
  <si>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</si>
  <si>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</si>
  <si>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</si>
  <si>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</si>
  <si>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</si>
  <si>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</si>
  <si>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</si>
  <si>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</si>
  <si>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</si>
  <si>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</si>
  <si>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</si>
  <si>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</si>
  <si>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</si>
  <si>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</si>
  <si>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</si>
  <si>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</si>
  <si>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</si>
  <si>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</si>
  <si>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</si>
  <si>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</si>
  <si>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</si>
  <si>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</si>
  <si>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</si>
  <si>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</si>
  <si>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</si>
  <si>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</si>
  <si>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</si>
  <si>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</si>
  <si>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</si>
  <si>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</si>
  <si>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</si>
  <si>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</si>
  <si>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</si>
  <si>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</si>
  <si>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</si>
  <si>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</si>
  <si>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</si>
  <si>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</si>
  <si>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</si>
  <si>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</si>
  <si>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</si>
  <si>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</si>
  <si>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</si>
  <si>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</si>
  <si>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</si>
  <si>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</si>
  <si>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</si>
  <si>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</si>
  <si>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</si>
  <si>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</si>
  <si>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</si>
  <si>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</si>
  <si>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</si>
  <si>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</si>
  <si>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</si>
  <si>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</si>
  <si>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</si>
  <si>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</si>
  <si>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</si>
  <si>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</si>
  <si>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</si>
  <si>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</si>
  <si>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</si>
  <si>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</si>
  <si>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</si>
  <si>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</si>
  <si>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</si>
  <si>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</si>
  <si>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</si>
  <si>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</si>
  <si>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</si>
  <si>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</si>
  <si>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</si>
  <si>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</si>
  <si>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</si>
  <si>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</si>
  <si>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</si>
  <si>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</si>
  <si>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</si>
  <si>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</si>
  <si>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</si>
  <si>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</si>
  <si>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</si>
  <si>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</si>
  <si>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</si>
  <si>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</si>
  <si>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</si>
  <si>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</si>
  <si>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</si>
  <si>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</si>
  <si>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</si>
  <si>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</si>
  <si>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</si>
  <si>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</si>
  <si>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</si>
  <si>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</si>
  <si>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</si>
  <si>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</si>
  <si>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</si>
  <si>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</si>
  <si>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</si>
  <si>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</si>
  <si>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</si>
  <si>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</si>
  <si>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</si>
  <si>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</si>
  <si>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</si>
  <si>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</si>
  <si>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</si>
  <si>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</si>
  <si>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</si>
  <si>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</si>
  <si>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</si>
  <si>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</si>
  <si>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</si>
  <si>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</si>
  <si>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</si>
  <si>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</si>
  <si>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</si>
  <si>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</si>
  <si>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</si>
  <si>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</si>
  <si>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</si>
  <si>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</si>
  <si>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</si>
  <si>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</si>
  <si>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</si>
  <si>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</si>
  <si>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</si>
  <si>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</si>
  <si>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</si>
  <si>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</si>
  <si>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</si>
  <si>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</si>
  <si>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</si>
  <si>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</si>
  <si>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</si>
  <si>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</si>
  <si>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</si>
  <si>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</si>
  <si>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</si>
  <si>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</si>
  <si>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</si>
  <si>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</si>
  <si>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</si>
  <si>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</si>
  <si>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</si>
  <si>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</si>
  <si>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</si>
  <si>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</si>
  <si>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</si>
  <si>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</si>
  <si>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</si>
  <si>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</si>
  <si>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</si>
  <si>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</si>
  <si>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</si>
  <si>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</si>
  <si>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</si>
  <si>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</si>
  <si>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</si>
  <si>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</si>
  <si>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</si>
  <si>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</si>
  <si>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</si>
  <si>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</si>
  <si>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</si>
  <si>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</si>
  <si>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</si>
  <si>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</si>
  <si>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</si>
  <si>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</si>
  <si>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</si>
  <si>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</si>
  <si>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</si>
  <si>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</si>
  <si>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</si>
  <si>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</si>
  <si>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</si>
  <si>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</si>
  <si>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</si>
  <si>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</si>
  <si>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</si>
  <si>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</si>
  <si>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</si>
  <si>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</si>
  <si>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</si>
  <si>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</si>
  <si>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</si>
  <si>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</si>
  <si>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</si>
  <si>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</si>
  <si>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</si>
  <si>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</si>
  <si>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</si>
  <si>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</si>
  <si>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</si>
  <si>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</si>
  <si>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</si>
  <si>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</si>
  <si>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</si>
  <si>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</si>
  <si>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</si>
  <si>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</si>
  <si>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</si>
  <si>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</si>
  <si>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</si>
  <si>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</si>
  <si>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</si>
  <si>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</si>
  <si>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</si>
  <si>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</si>
  <si>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</si>
  <si>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</si>
  <si>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■男子2年シングルス参加名簿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</si>
  <si>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NO.11</t>
  </si>
  <si>
    <t>NO.12</t>
  </si>
  <si>
    <t>■男子2年ダブルス参加名簿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</si>
  <si>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■男子1年シングルス参加名簿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</si>
  <si>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■男子1年ダブルス参加名簿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</si>
  <si>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□女子2年シングルス参加名簿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</si>
  <si>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□女子2年ダブルス参加名簿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</si>
  <si>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□女子1年シングルス参加名簿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</si>
  <si>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□女子1年ダブルス参加名簿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</si>
  <si>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</si>
  <si>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</si>
  <si>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</si>
  <si>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■2年生シングルス</t>
    <rPh sb="2" eb="4">
      <t>ネンセイ</t>
    </rPh>
    <phoneticPr fontId="1"/>
  </si>
  <si>
    <t>■2年生ダブルス</t>
    <rPh sb="2" eb="4">
      <t>ネンセイ</t>
    </rPh>
    <phoneticPr fontId="1"/>
  </si>
  <si>
    <t>■1年生シングルス</t>
    <rPh sb="2" eb="4">
      <t>ネンセイ</t>
    </rPh>
    <phoneticPr fontId="1"/>
  </si>
  <si>
    <t>■1年生ダブルス</t>
    <rPh sb="2" eb="4">
      <t>ネンセイ</t>
    </rPh>
    <phoneticPr fontId="1"/>
  </si>
  <si>
    <t>順位</t>
    <rPh sb="0" eb="2">
      <t>ジュンイ</t>
    </rPh>
    <phoneticPr fontId="1"/>
  </si>
  <si>
    <t>□2年生シングルス</t>
    <rPh sb="2" eb="4">
      <t>ネンセイ</t>
    </rPh>
    <phoneticPr fontId="1"/>
  </si>
  <si>
    <t>□2年生ダブルス</t>
    <rPh sb="2" eb="4">
      <t>ネンセイ</t>
    </rPh>
    <phoneticPr fontId="1"/>
  </si>
  <si>
    <t>□1年生シングルス</t>
    <rPh sb="2" eb="4">
      <t>ネンセイ</t>
    </rPh>
    <phoneticPr fontId="1"/>
  </si>
  <si>
    <t>□1年生ダブルス</t>
    <rPh sb="2" eb="4">
      <t>ネンセイ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</si>
  <si>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</si>
  <si>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</si>
  <si>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</si>
  <si>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</si>
  <si>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</si>
  <si>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</si>
  <si>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</si>
  <si>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２年の部</t>
    <rPh sb="1" eb="2">
      <t>ネン</t>
    </rPh>
    <rPh sb="3" eb="4">
      <t>ブ</t>
    </rPh>
    <phoneticPr fontId="4"/>
  </si>
  <si>
    <t>シングルス</t>
    <phoneticPr fontId="4"/>
  </si>
  <si>
    <t xml:space="preserve"> １,５００ 円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</si>
  <si>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</si>
  <si>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</si>
  <si>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</si>
  <si>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</si>
  <si>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>１年の部</t>
    <rPh sb="1" eb="2">
      <t>ネン</t>
    </rPh>
    <rPh sb="3" eb="4">
      <t>ブ</t>
    </rPh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</si>
  <si>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</si>
  <si>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</si>
  <si>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</si>
  <si>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</si>
  <si>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</si>
  <si>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>高等学校</t>
    <rPh sb="0" eb="2">
      <t>コウトウ</t>
    </rPh>
    <rPh sb="2" eb="4">
      <t>ガッコウ</t>
    </rPh>
    <phoneticPr fontId="4"/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</si>
  <si>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</si>
  <si>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</si>
  <si>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</si>
  <si>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加入者名</t>
    <rPh sb="0" eb="3">
      <t>カニュウシャ</t>
    </rPh>
    <rPh sb="3" eb="4">
      <t>メイ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</si>
  <si>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</si>
  <si>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</si>
  <si>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</si>
  <si>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</si>
  <si>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</si>
  <si>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</si>
  <si>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</si>
  <si>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</si>
  <si>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</si>
  <si>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</si>
  <si>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</si>
  <si>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</si>
  <si>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</si>
  <si>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</si>
  <si>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山下登美男</t>
    <rPh sb="0" eb="2">
      <t>ヤマシタ</t>
    </rPh>
    <rPh sb="2" eb="5">
      <t>トミオ</t>
    </rPh>
    <phoneticPr fontId="4"/>
  </si>
  <si>
    <t>東　　浩之</t>
    <rPh sb="0" eb="1">
      <t>ヒガシ</t>
    </rPh>
    <rPh sb="3" eb="5">
      <t>ヒロユキ</t>
    </rPh>
    <phoneticPr fontId="4"/>
  </si>
  <si>
    <t>石浦　謙二</t>
    <rPh sb="0" eb="2">
      <t>イシウラ</t>
    </rPh>
    <rPh sb="3" eb="5">
      <t>ケンジ</t>
    </rPh>
    <phoneticPr fontId="4"/>
  </si>
  <si>
    <t>竹嶋　麻衣</t>
    <rPh sb="0" eb="2">
      <t>タケシマ</t>
    </rPh>
    <rPh sb="3" eb="5">
      <t>マイ</t>
    </rPh>
    <phoneticPr fontId="4"/>
  </si>
  <si>
    <t>高専熊本</t>
    <rPh sb="0" eb="2">
      <t>コウセン</t>
    </rPh>
    <rPh sb="2" eb="4">
      <t>クマモト</t>
    </rPh>
    <phoneticPr fontId="4"/>
  </si>
  <si>
    <t xml:space="preserve"> 卜　 楠</t>
    <rPh sb="1" eb="2">
      <t>ウラナイ</t>
    </rPh>
    <rPh sb="4" eb="5">
      <t>クスノキ</t>
    </rPh>
    <phoneticPr fontId="4"/>
  </si>
  <si>
    <t>高専八代</t>
    <rPh sb="0" eb="2">
      <t>コウセン</t>
    </rPh>
    <rPh sb="2" eb="4">
      <t>ヤツシロ</t>
    </rPh>
    <phoneticPr fontId="4"/>
  </si>
  <si>
    <t>口座記号番号</t>
    <rPh sb="0" eb="2">
      <t>コウザ</t>
    </rPh>
    <rPh sb="2" eb="4">
      <t>キゴウ</t>
    </rPh>
    <rPh sb="4" eb="6">
      <t>バンゴウ</t>
    </rPh>
    <phoneticPr fontId="1"/>
  </si>
  <si>
    <t>01730-2-144937</t>
    <phoneticPr fontId="1"/>
  </si>
  <si>
    <t>※口座が新しくなりました。「0」から始まる払込用紙での振り込みをお願いします。</t>
    <rPh sb="1" eb="3">
      <t>コウザ</t>
    </rPh>
    <rPh sb="4" eb="5">
      <t>アタラ</t>
    </rPh>
    <rPh sb="18" eb="19">
      <t>ハジ</t>
    </rPh>
    <rPh sb="21" eb="23">
      <t>ハライコミ</t>
    </rPh>
    <rPh sb="23" eb="25">
      <t>ヨウシ</t>
    </rPh>
    <rPh sb="27" eb="28">
      <t>フ</t>
    </rPh>
    <rPh sb="29" eb="30">
      <t>コ</t>
    </rPh>
    <rPh sb="33" eb="34">
      <t>ネガ</t>
    </rPh>
    <phoneticPr fontId="1"/>
  </si>
  <si>
    <t>松本　秀一</t>
    <rPh sb="0" eb="2">
      <t>マツモト</t>
    </rPh>
    <rPh sb="3" eb="5">
      <t>シュウイチ</t>
    </rPh>
    <phoneticPr fontId="4"/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</si>
  <si>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</si>
  <si>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</si>
  <si>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金森　義信</t>
  </si>
  <si>
    <t>武井　　信</t>
    <rPh sb="0" eb="2">
      <t>タケイ</t>
    </rPh>
    <rPh sb="4" eb="5">
      <t>シン</t>
    </rPh>
    <phoneticPr fontId="4"/>
  </si>
  <si>
    <t>嘉村　潔高</t>
    <rPh sb="0" eb="2">
      <t>ヨシムラ</t>
    </rPh>
    <rPh sb="3" eb="5">
      <t>キヨタカ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</si>
  <si>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</si>
  <si>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</si>
  <si>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佐藤　公俊</t>
  </si>
  <si>
    <t>博多　哲也</t>
    <rPh sb="0" eb="2">
      <t>ハカタ</t>
    </rPh>
    <rPh sb="3" eb="5">
      <t>テツヤ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</si>
  <si>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</si>
  <si>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</si>
  <si>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甲佐高等学校</t>
    <rPh sb="0" eb="2">
      <t>コウサ</t>
    </rPh>
    <rPh sb="2" eb="4">
      <t>コウトウ</t>
    </rPh>
    <phoneticPr fontId="4"/>
  </si>
  <si>
    <t>山口　裕徳</t>
    <rPh sb="0" eb="2">
      <t>ヤマグチ</t>
    </rPh>
    <rPh sb="3" eb="5">
      <t>ヒロノリ</t>
    </rPh>
    <phoneticPr fontId="4"/>
  </si>
  <si>
    <t>安武　君孝</t>
    <rPh sb="0" eb="2">
      <t>ヤスタケ</t>
    </rPh>
    <rPh sb="3" eb="5">
      <t>キミタカ</t>
    </rPh>
    <phoneticPr fontId="4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</si>
  <si>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</si>
  <si>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</si>
  <si>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</si>
  <si>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</si>
  <si>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</si>
  <si>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盛岡　ゆい</t>
    <rPh sb="0" eb="2">
      <t>モリオカ</t>
    </rPh>
    <phoneticPr fontId="1"/>
  </si>
  <si>
    <t>熊本信愛</t>
  </si>
  <si>
    <t>862-8678</t>
  </si>
  <si>
    <t>096-366-0295</t>
  </si>
  <si>
    <t>096-372-8341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</si>
  <si>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</si>
  <si>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</si>
  <si>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池嵜　大祐</t>
    <rPh sb="0" eb="1">
      <t>イケ</t>
    </rPh>
    <rPh sb="1" eb="2">
      <t>サキ</t>
    </rPh>
    <rPh sb="3" eb="5">
      <t>ダイスケ</t>
    </rPh>
    <phoneticPr fontId="1"/>
  </si>
  <si>
    <t>佐々木梅子</t>
    <rPh sb="0" eb="3">
      <t>ササキ</t>
    </rPh>
    <rPh sb="3" eb="5">
      <t>ウメコ</t>
    </rPh>
    <phoneticPr fontId="1"/>
  </si>
  <si>
    <t>西田　光一</t>
    <rPh sb="0" eb="2">
      <t>ニシダ</t>
    </rPh>
    <rPh sb="3" eb="5">
      <t>コウイチ</t>
    </rPh>
    <phoneticPr fontId="4"/>
  </si>
  <si>
    <t>近藤　忠博</t>
    <rPh sb="0" eb="2">
      <t>コンドウ</t>
    </rPh>
    <rPh sb="3" eb="5">
      <t>タダヒロ</t>
    </rPh>
    <phoneticPr fontId="1"/>
  </si>
  <si>
    <t>中矢　悠斗</t>
    <rPh sb="0" eb="2">
      <t>ナカヤ</t>
    </rPh>
    <rPh sb="3" eb="5">
      <t>ユウト</t>
    </rPh>
    <phoneticPr fontId="1"/>
  </si>
  <si>
    <t>上益城郡御船町木倉1253番地</t>
  </si>
  <si>
    <t>坂下　智美</t>
    <rPh sb="0" eb="2">
      <t>サカシタ</t>
    </rPh>
    <rPh sb="3" eb="5">
      <t>トモミ</t>
    </rPh>
    <phoneticPr fontId="1"/>
  </si>
  <si>
    <t>多治見幸亮</t>
    <rPh sb="0" eb="3">
      <t>タジミ</t>
    </rPh>
    <rPh sb="3" eb="5">
      <t>コウスケ</t>
    </rPh>
    <phoneticPr fontId="1"/>
  </si>
  <si>
    <t>木本いつか</t>
    <rPh sb="0" eb="2">
      <t>キモト</t>
    </rPh>
    <phoneticPr fontId="1"/>
  </si>
  <si>
    <t>野田　浩司</t>
    <rPh sb="0" eb="2">
      <t>ノダ</t>
    </rPh>
    <rPh sb="3" eb="5">
      <t>コウジ</t>
    </rPh>
    <phoneticPr fontId="1"/>
  </si>
  <si>
    <t>木田　正之</t>
    <rPh sb="0" eb="2">
      <t>キダ</t>
    </rPh>
    <rPh sb="3" eb="5">
      <t>マサユキ</t>
    </rPh>
    <phoneticPr fontId="1"/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</si>
  <si>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</si>
  <si>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</si>
  <si>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合志市須屋2659番地2</t>
    <rPh sb="2" eb="3">
      <t>シ</t>
    </rPh>
    <phoneticPr fontId="4"/>
  </si>
  <si>
    <t>令和元年度（２０１９年度）熊本県高等学校夏季テニス選手権大会参加選手</t>
    <rPh sb="0" eb="2">
      <t>レイワ</t>
    </rPh>
    <rPh sb="2" eb="3">
      <t>モト</t>
    </rPh>
    <rPh sb="3" eb="5">
      <t>ネンド</t>
    </rPh>
    <rPh sb="10" eb="11">
      <t>ネン</t>
    </rPh>
    <rPh sb="11" eb="12">
      <t>ド</t>
    </rPh>
    <rPh sb="13" eb="16">
      <t>クマモトケン</t>
    </rPh>
    <rPh sb="16" eb="18">
      <t>コウトウ</t>
    </rPh>
    <rPh sb="18" eb="20">
      <t>ガッコウ</t>
    </rPh>
    <rPh sb="20" eb="22">
      <t>カキ</t>
    </rPh>
    <rPh sb="22" eb="23">
      <t>タイカイ</t>
    </rPh>
    <rPh sb="25" eb="28">
      <t>センシュケン</t>
    </rPh>
    <rPh sb="28" eb="30">
      <t>タイカイ</t>
    </rPh>
    <rPh sb="30" eb="32">
      <t>サンカ</t>
    </rPh>
    <rPh sb="32" eb="34">
      <t>センシュ</t>
    </rPh>
    <phoneticPr fontId="1"/>
  </si>
  <si>
    <t>令和元年度（２０１９年度）熊本県高等学校夏季テニス選手権大会参加申込書　　男子</t>
    <rPh sb="0" eb="1">
      <t>レイ</t>
    </rPh>
    <rPh sb="1" eb="2">
      <t>カズ</t>
    </rPh>
    <rPh sb="2" eb="3">
      <t>モト</t>
    </rPh>
    <rPh sb="3" eb="5">
      <t>ネンド</t>
    </rPh>
    <rPh sb="10" eb="12">
      <t>ネンド</t>
    </rPh>
    <rPh sb="13" eb="16">
      <t>クマモトケン</t>
    </rPh>
    <rPh sb="16" eb="18">
      <t>コウトウ</t>
    </rPh>
    <rPh sb="18" eb="20">
      <t>ガッコウ</t>
    </rPh>
    <rPh sb="20" eb="22">
      <t>カキ</t>
    </rPh>
    <rPh sb="25" eb="28">
      <t>センシュケン</t>
    </rPh>
    <rPh sb="28" eb="30">
      <t>タイカイ</t>
    </rPh>
    <rPh sb="30" eb="32">
      <t>サンカ</t>
    </rPh>
    <rPh sb="32" eb="35">
      <t>モウシコミショ</t>
    </rPh>
    <rPh sb="37" eb="39">
      <t>ダンシ</t>
    </rPh>
    <phoneticPr fontId="1"/>
  </si>
  <si>
    <t>令和元年度（２０１９年度）熊本県高等学校夏季テニス選手権大会参加申込書　　女子</t>
    <rPh sb="0" eb="1">
      <t>レイ</t>
    </rPh>
    <rPh sb="1" eb="2">
      <t>カズ</t>
    </rPh>
    <rPh sb="2" eb="3">
      <t>モト</t>
    </rPh>
    <rPh sb="3" eb="5">
      <t>ネンド</t>
    </rPh>
    <rPh sb="10" eb="12">
      <t>ネンド</t>
    </rPh>
    <rPh sb="13" eb="16">
      <t>クマモトケン</t>
    </rPh>
    <rPh sb="16" eb="18">
      <t>コウトウ</t>
    </rPh>
    <rPh sb="18" eb="20">
      <t>ガッコウ</t>
    </rPh>
    <rPh sb="20" eb="22">
      <t>カキ</t>
    </rPh>
    <rPh sb="25" eb="28">
      <t>センシュケン</t>
    </rPh>
    <rPh sb="28" eb="30">
      <t>タイカイ</t>
    </rPh>
    <rPh sb="30" eb="32">
      <t>サンカ</t>
    </rPh>
    <rPh sb="32" eb="35">
      <t>モウシコミショ</t>
    </rPh>
    <rPh sb="37" eb="39">
      <t>ジョシ</t>
    </rPh>
    <phoneticPr fontId="1"/>
  </si>
  <si>
    <t>令和元年</t>
    <rPh sb="0" eb="2">
      <t>レイワ</t>
    </rPh>
    <rPh sb="2" eb="4">
      <t>ガンネン</t>
    </rPh>
    <phoneticPr fontId="1"/>
  </si>
  <si>
    <t>令和元年度（２０１９年度）熊本県高等学校夏季テニス選手権大会</t>
    <rPh sb="0" eb="2">
      <t>レイワ</t>
    </rPh>
    <rPh sb="2" eb="3">
      <t>モト</t>
    </rPh>
    <rPh sb="3" eb="5">
      <t>ネンド</t>
    </rPh>
    <rPh sb="10" eb="11">
      <t>ネン</t>
    </rPh>
    <rPh sb="11" eb="12">
      <t>ド</t>
    </rPh>
    <rPh sb="20" eb="21">
      <t>ナツ</t>
    </rPh>
    <phoneticPr fontId="4"/>
  </si>
  <si>
    <t>令和元年</t>
    <rPh sb="0" eb="2">
      <t>レイワ</t>
    </rPh>
    <rPh sb="2" eb="4">
      <t>ガンネン</t>
    </rPh>
    <phoneticPr fontId="4"/>
  </si>
  <si>
    <t>平成３１年度熊本県高等学校体育連盟テニス専門部加盟校一覧表</t>
    <rPh sb="0" eb="2">
      <t>ヘイセイ</t>
    </rPh>
    <phoneticPr fontId="4"/>
  </si>
  <si>
    <t>米納　康志</t>
    <rPh sb="0" eb="2">
      <t>ヨノウ</t>
    </rPh>
    <rPh sb="3" eb="5">
      <t>ヤスシ</t>
    </rPh>
    <phoneticPr fontId="2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</si>
  <si>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</si>
  <si>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</si>
  <si>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</si>
  <si>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</si>
  <si>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</si>
  <si>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</si>
  <si>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</si>
  <si>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大津高等学校</t>
    <rPh sb="0" eb="2">
      <t>オオツ</t>
    </rPh>
    <rPh sb="2" eb="4">
      <t>コウトウ</t>
    </rPh>
    <rPh sb="4" eb="6">
      <t>ガッコウ</t>
    </rPh>
    <phoneticPr fontId="4"/>
  </si>
  <si>
    <t>869-1233</t>
    <phoneticPr fontId="1"/>
  </si>
  <si>
    <t>中山　武也</t>
    <rPh sb="0" eb="2">
      <t>ナカヤマ</t>
    </rPh>
    <rPh sb="3" eb="4">
      <t>タケ</t>
    </rPh>
    <rPh sb="4" eb="5">
      <t>ヤ</t>
    </rPh>
    <phoneticPr fontId="4"/>
  </si>
  <si>
    <t>井上　浩人</t>
    <rPh sb="0" eb="2">
      <t>イノウエ</t>
    </rPh>
    <rPh sb="3" eb="5">
      <t>ヒロト</t>
    </rPh>
    <phoneticPr fontId="4"/>
  </si>
  <si>
    <t>堂前　房代</t>
    <rPh sb="0" eb="2">
      <t>ドウマエ</t>
    </rPh>
    <rPh sb="3" eb="5">
      <t>フサヨ</t>
    </rPh>
    <phoneticPr fontId="4"/>
  </si>
  <si>
    <t>二子石哲也</t>
    <rPh sb="0" eb="2">
      <t>フタゴ</t>
    </rPh>
    <rPh sb="2" eb="3">
      <t>イシ</t>
    </rPh>
    <rPh sb="3" eb="5">
      <t>テツヤ</t>
    </rPh>
    <phoneticPr fontId="4"/>
  </si>
  <si>
    <t>坂田　和宏</t>
    <rPh sb="0" eb="2">
      <t>サカタ</t>
    </rPh>
    <rPh sb="3" eb="5">
      <t>カズヒロ</t>
    </rPh>
    <phoneticPr fontId="1"/>
  </si>
  <si>
    <t>本田　聡子</t>
    <rPh sb="0" eb="2">
      <t>ホンダ</t>
    </rPh>
    <rPh sb="3" eb="5">
      <t>サトコ</t>
    </rPh>
    <phoneticPr fontId="4"/>
  </si>
  <si>
    <t>中山　裕司</t>
    <rPh sb="0" eb="2">
      <t>ナカヤマ</t>
    </rPh>
    <rPh sb="3" eb="5">
      <t>ユウジ</t>
    </rPh>
    <phoneticPr fontId="1"/>
  </si>
  <si>
    <t>中野友加里</t>
    <rPh sb="0" eb="1">
      <t>ナカ</t>
    </rPh>
    <rPh sb="1" eb="2">
      <t>ノ</t>
    </rPh>
    <rPh sb="2" eb="3">
      <t>ユウ</t>
    </rPh>
    <rPh sb="3" eb="4">
      <t>カ</t>
    </rPh>
    <rPh sb="4" eb="5">
      <t>リ</t>
    </rPh>
    <phoneticPr fontId="4"/>
  </si>
  <si>
    <t>前橋　　順</t>
    <rPh sb="0" eb="2">
      <t>マエハシ</t>
    </rPh>
    <rPh sb="4" eb="5">
      <t>ジュン</t>
    </rPh>
    <phoneticPr fontId="1"/>
  </si>
  <si>
    <t>廣木　孝亮</t>
    <rPh sb="0" eb="2">
      <t>ヒロキ</t>
    </rPh>
    <rPh sb="3" eb="4">
      <t>タカシ</t>
    </rPh>
    <rPh sb="4" eb="5">
      <t>リョウ</t>
    </rPh>
    <phoneticPr fontId="4"/>
  </si>
  <si>
    <t>岩下信一郎</t>
    <phoneticPr fontId="1"/>
  </si>
  <si>
    <t>中村　優里</t>
    <rPh sb="0" eb="2">
      <t>ナカムラ</t>
    </rPh>
    <rPh sb="3" eb="5">
      <t>ユリ</t>
    </rPh>
    <phoneticPr fontId="1"/>
  </si>
  <si>
    <t>内田　成紀</t>
    <rPh sb="0" eb="1">
      <t>ウチ</t>
    </rPh>
    <rPh sb="1" eb="2">
      <t>タ</t>
    </rPh>
    <rPh sb="3" eb="4">
      <t>ナ</t>
    </rPh>
    <rPh sb="4" eb="5">
      <t>キ</t>
    </rPh>
    <phoneticPr fontId="4"/>
  </si>
  <si>
    <t>平本　健作</t>
    <rPh sb="0" eb="2">
      <t>ヒラモト</t>
    </rPh>
    <rPh sb="3" eb="5">
      <t>ケンサク</t>
    </rPh>
    <phoneticPr fontId="1"/>
  </si>
  <si>
    <t>原　　誠士</t>
    <rPh sb="0" eb="1">
      <t>ハラ</t>
    </rPh>
    <rPh sb="3" eb="4">
      <t>マコト</t>
    </rPh>
    <rPh sb="4" eb="5">
      <t>シ</t>
    </rPh>
    <phoneticPr fontId="1"/>
  </si>
  <si>
    <t>森永　康平</t>
    <rPh sb="0" eb="2">
      <t>モリナガ</t>
    </rPh>
    <rPh sb="3" eb="4">
      <t>ヤス</t>
    </rPh>
    <rPh sb="4" eb="5">
      <t>ヘイ</t>
    </rPh>
    <phoneticPr fontId="1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</si>
  <si>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</si>
  <si>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</si>
  <si>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</si>
  <si>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</si>
  <si>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</si>
  <si>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</si>
  <si>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深田　秀樹</t>
    <rPh sb="0" eb="1">
      <t>フカ</t>
    </rPh>
    <rPh sb="1" eb="2">
      <t>タ</t>
    </rPh>
    <rPh sb="3" eb="5">
      <t>ヒデキ</t>
    </rPh>
    <phoneticPr fontId="4"/>
  </si>
  <si>
    <t>861-0304</t>
  </si>
  <si>
    <t>0968-46-3191</t>
  </si>
  <si>
    <t>0968-42-3031</t>
  </si>
  <si>
    <t>靍田　浩行</t>
    <rPh sb="0" eb="2">
      <t>ツルタ</t>
    </rPh>
    <rPh sb="3" eb="5">
      <t>ヒロユキ</t>
    </rPh>
    <phoneticPr fontId="1"/>
  </si>
  <si>
    <t>森迫　太士</t>
    <rPh sb="0" eb="1">
      <t>モリ</t>
    </rPh>
    <rPh sb="1" eb="2">
      <t>サコ</t>
    </rPh>
    <rPh sb="3" eb="4">
      <t>フトシ</t>
    </rPh>
    <rPh sb="4" eb="5">
      <t>シ</t>
    </rPh>
    <phoneticPr fontId="4"/>
  </si>
  <si>
    <t>堀川　祐二</t>
  </si>
  <si>
    <t>岩本真由香</t>
    <rPh sb="0" eb="2">
      <t>イワモト</t>
    </rPh>
    <rPh sb="2" eb="3">
      <t>マコト</t>
    </rPh>
    <rPh sb="3" eb="5">
      <t>ユカ</t>
    </rPh>
    <phoneticPr fontId="1"/>
  </si>
  <si>
    <t>藤本　　睦</t>
    <rPh sb="0" eb="2">
      <t>フジモト</t>
    </rPh>
    <rPh sb="4" eb="5">
      <t>ムツ</t>
    </rPh>
    <phoneticPr fontId="1"/>
  </si>
  <si>
    <t>前田　公之</t>
    <rPh sb="0" eb="1">
      <t>マエ</t>
    </rPh>
    <rPh sb="1" eb="2">
      <t>タ</t>
    </rPh>
    <rPh sb="3" eb="4">
      <t>コウ</t>
    </rPh>
    <rPh sb="4" eb="5">
      <t>コレ</t>
    </rPh>
    <phoneticPr fontId="1"/>
  </si>
  <si>
    <t>上甲　耀大</t>
    <rPh sb="0" eb="2">
      <t>ジョウコウ</t>
    </rPh>
    <rPh sb="3" eb="4">
      <t>ヨウ</t>
    </rPh>
    <rPh sb="4" eb="5">
      <t>ダイ</t>
    </rPh>
    <phoneticPr fontId="4"/>
  </si>
  <si>
    <t>堀田　友美</t>
    <rPh sb="0" eb="2">
      <t>ホリタ</t>
    </rPh>
    <rPh sb="3" eb="5">
      <t>トモミ</t>
    </rPh>
    <phoneticPr fontId="1"/>
  </si>
  <si>
    <t>前田　敏和</t>
    <rPh sb="0" eb="1">
      <t>マエ</t>
    </rPh>
    <rPh sb="1" eb="2">
      <t>タ</t>
    </rPh>
    <rPh sb="3" eb="4">
      <t>トシ</t>
    </rPh>
    <rPh sb="4" eb="5">
      <t>カズ</t>
    </rPh>
    <phoneticPr fontId="1"/>
  </si>
  <si>
    <t>國武　弘明</t>
    <rPh sb="0" eb="2">
      <t>クニタケ</t>
    </rPh>
    <rPh sb="3" eb="4">
      <t>ヒロ</t>
    </rPh>
    <rPh sb="4" eb="5">
      <t>ア</t>
    </rPh>
    <phoneticPr fontId="4"/>
  </si>
  <si>
    <t>稲津　英隆</t>
    <rPh sb="0" eb="2">
      <t>イナツ</t>
    </rPh>
    <rPh sb="3" eb="5">
      <t>ヒデタカ</t>
    </rPh>
    <phoneticPr fontId="1"/>
  </si>
  <si>
    <t>早田　　誠</t>
    <rPh sb="0" eb="2">
      <t>ハヤタ</t>
    </rPh>
    <rPh sb="4" eb="5">
      <t>マコト</t>
    </rPh>
    <phoneticPr fontId="1"/>
  </si>
  <si>
    <t>永吉与志一</t>
  </si>
  <si>
    <t>冨永　一夫</t>
    <rPh sb="0" eb="2">
      <t>トミナガ</t>
    </rPh>
    <rPh sb="3" eb="4">
      <t>イチ</t>
    </rPh>
    <rPh sb="4" eb="5">
      <t>オット</t>
    </rPh>
    <phoneticPr fontId="1"/>
  </si>
  <si>
    <t>井手　　毅</t>
    <rPh sb="0" eb="1">
      <t>イ</t>
    </rPh>
    <rPh sb="1" eb="2">
      <t>テ</t>
    </rPh>
    <rPh sb="4" eb="5">
      <t>ツヨシ</t>
    </rPh>
    <phoneticPr fontId="4"/>
  </si>
  <si>
    <t>豊暉原美紀</t>
  </si>
  <si>
    <t>豊田慎一郎</t>
    <rPh sb="0" eb="2">
      <t>トヨダ</t>
    </rPh>
    <rPh sb="2" eb="5">
      <t>シンイチロウ</t>
    </rPh>
    <phoneticPr fontId="1"/>
  </si>
  <si>
    <t>866-0825</t>
  </si>
  <si>
    <t>0966-63-1205</t>
  </si>
  <si>
    <t>上田　篤史</t>
    <rPh sb="0" eb="2">
      <t>ウエダ</t>
    </rPh>
    <rPh sb="3" eb="4">
      <t>アツシ</t>
    </rPh>
    <rPh sb="4" eb="5">
      <t>シ</t>
    </rPh>
    <phoneticPr fontId="4"/>
  </si>
  <si>
    <t>丹下　将志</t>
    <rPh sb="0" eb="2">
      <t>タンゲ</t>
    </rPh>
    <rPh sb="3" eb="4">
      <t>ショウ</t>
    </rPh>
    <rPh sb="4" eb="5">
      <t>シ</t>
    </rPh>
    <phoneticPr fontId="1"/>
  </si>
  <si>
    <t>井上　泰典</t>
    <rPh sb="0" eb="2">
      <t>イノウエ</t>
    </rPh>
    <rPh sb="3" eb="4">
      <t>ヤス</t>
    </rPh>
    <rPh sb="4" eb="5">
      <t>テン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</si>
  <si>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</si>
  <si>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後藤　勝彦</t>
    <rPh sb="0" eb="2">
      <t>ゴトウ</t>
    </rPh>
    <rPh sb="3" eb="5">
      <t>カツヒコ</t>
    </rPh>
    <phoneticPr fontId="1"/>
  </si>
  <si>
    <t>大島　寛治</t>
    <rPh sb="0" eb="2">
      <t>オオシマ</t>
    </rPh>
    <rPh sb="3" eb="5">
      <t>カンジ</t>
    </rPh>
    <phoneticPr fontId="1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</si>
  <si>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</si>
  <si>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</si>
  <si>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</si>
  <si>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</si>
  <si>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</si>
  <si>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西田　昂平</t>
    <rPh sb="0" eb="2">
      <t>ニシダ</t>
    </rPh>
    <rPh sb="3" eb="4">
      <t>コウ</t>
    </rPh>
    <rPh sb="4" eb="5">
      <t>ヘイ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</si>
</sst>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19" xfId="1" applyNumberFormat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30" xfId="0" applyBorder="1">
      <alignment vertical="center"/>
    </xf>
    <xf numFmtId="0" fontId="0" fillId="3" borderId="30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0" xfId="0" applyNumberFormat="1" applyFill="1" applyBorder="1">
      <alignment vertical="center"/>
    </xf>
    <xf numFmtId="57" fontId="0" fillId="2" borderId="3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42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4" xfId="0" applyBorder="1" applyAlignment="1"/>
    <xf numFmtId="0" fontId="0" fillId="0" borderId="0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5" fillId="0" borderId="0" xfId="0" applyFont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3" borderId="33" xfId="0" applyFill="1" applyBorder="1">
      <alignment vertical="center"/>
    </xf>
    <xf numFmtId="57" fontId="0" fillId="3" borderId="33" xfId="0" applyNumberFormat="1" applyFill="1" applyBorder="1">
      <alignment vertical="center"/>
    </xf>
    <xf numFmtId="0" fontId="0" fillId="3" borderId="39" xfId="0" applyFill="1" applyBorder="1">
      <alignment vertical="center"/>
    </xf>
    <xf numFmtId="57" fontId="0" fillId="3" borderId="39" xfId="0" applyNumberFormat="1" applyFill="1" applyBorder="1">
      <alignment vertical="center"/>
    </xf>
    <xf numFmtId="0" fontId="0" fillId="2" borderId="33" xfId="0" applyFill="1" applyBorder="1">
      <alignment vertical="center"/>
    </xf>
    <xf numFmtId="57" fontId="0" fillId="2" borderId="33" xfId="0" applyNumberFormat="1" applyFill="1" applyBorder="1">
      <alignment vertical="center"/>
    </xf>
    <xf numFmtId="0" fontId="0" fillId="2" borderId="39" xfId="0" applyFill="1" applyBorder="1">
      <alignment vertical="center"/>
    </xf>
    <xf numFmtId="57" fontId="0" fillId="2" borderId="3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30" xfId="0" applyNumberFormat="1" applyFill="1" applyBorder="1">
      <alignment vertical="center"/>
    </xf>
    <xf numFmtId="0" fontId="0" fillId="3" borderId="39" xfId="0" applyNumberFormat="1" applyFill="1" applyBorder="1">
      <alignment vertical="center"/>
    </xf>
    <xf numFmtId="0" fontId="0" fillId="3" borderId="33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39" xfId="0" applyNumberFormat="1" applyFill="1" applyBorder="1">
      <alignment vertical="center"/>
    </xf>
    <xf numFmtId="0" fontId="0" fillId="2" borderId="33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11" fillId="0" borderId="67" xfId="0" applyFont="1" applyBorder="1" applyAlignment="1"/>
    <xf numFmtId="0" fontId="5" fillId="0" borderId="7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Continuous" vertical="center"/>
    </xf>
    <xf numFmtId="0" fontId="5" fillId="0" borderId="84" xfId="1" applyFont="1" applyBorder="1" applyAlignment="1">
      <alignment horizontal="centerContinuous" vertical="center"/>
    </xf>
    <xf numFmtId="0" fontId="5" fillId="0" borderId="85" xfId="1" applyFont="1" applyBorder="1" applyAlignment="1">
      <alignment horizontal="centerContinuous" vertical="center"/>
    </xf>
    <xf numFmtId="0" fontId="5" fillId="0" borderId="82" xfId="1" applyNumberFormat="1" applyFont="1" applyBorder="1" applyAlignment="1">
      <alignment horizontal="center" vertical="center"/>
    </xf>
    <xf numFmtId="0" fontId="5" fillId="0" borderId="86" xfId="1" applyFont="1" applyBorder="1" applyAlignment="1">
      <alignment vertical="center"/>
    </xf>
    <xf numFmtId="0" fontId="5" fillId="0" borderId="87" xfId="1" applyNumberFormat="1" applyFont="1" applyBorder="1" applyAlignment="1">
      <alignment horizontal="center" vertical="center"/>
    </xf>
    <xf numFmtId="0" fontId="5" fillId="0" borderId="87" xfId="1" applyNumberFormat="1" applyFont="1" applyBorder="1" applyAlignment="1">
      <alignment vertical="center"/>
    </xf>
    <xf numFmtId="0" fontId="5" fillId="0" borderId="87" xfId="1" applyFont="1" applyBorder="1" applyAlignment="1">
      <alignment vertical="center"/>
    </xf>
    <xf numFmtId="0" fontId="5" fillId="0" borderId="88" xfId="1" applyFont="1" applyBorder="1" applyAlignment="1">
      <alignment vertical="center"/>
    </xf>
    <xf numFmtId="0" fontId="5" fillId="0" borderId="89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90" xfId="1" applyFont="1" applyBorder="1" applyAlignment="1">
      <alignment vertical="center"/>
    </xf>
    <xf numFmtId="0" fontId="5" fillId="0" borderId="90" xfId="1" applyNumberFormat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2" fillId="0" borderId="30" xfId="1" applyBorder="1" applyAlignment="1"/>
    <xf numFmtId="0" fontId="5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/>
    </xf>
    <xf numFmtId="0" fontId="2" fillId="0" borderId="90" xfId="1" applyBorder="1" applyAlignment="1"/>
    <xf numFmtId="0" fontId="5" fillId="0" borderId="30" xfId="1" applyNumberFormat="1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9" fillId="0" borderId="61" xfId="0" applyFont="1" applyBorder="1" applyAlignment="1">
      <alignment horizontal="center" vertical="center"/>
    </xf>
    <xf numFmtId="0" fontId="5" fillId="0" borderId="91" xfId="1" applyNumberFormat="1" applyFont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Continuous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5" fillId="0" borderId="96" xfId="1" applyFont="1" applyBorder="1" applyAlignment="1">
      <alignment vertical="center"/>
    </xf>
    <xf numFmtId="0" fontId="5" fillId="0" borderId="37" xfId="1" applyNumberFormat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 shrinkToFit="1"/>
    </xf>
    <xf numFmtId="0" fontId="5" fillId="0" borderId="37" xfId="1" applyFont="1" applyBorder="1" applyAlignment="1">
      <alignment vertical="center"/>
    </xf>
    <xf numFmtId="0" fontId="5" fillId="0" borderId="97" xfId="1" applyFont="1" applyBorder="1" applyAlignment="1">
      <alignment vertical="center"/>
    </xf>
    <xf numFmtId="0" fontId="5" fillId="0" borderId="98" xfId="1" applyFont="1" applyBorder="1" applyAlignment="1">
      <alignment vertical="center"/>
    </xf>
    <xf numFmtId="0" fontId="5" fillId="0" borderId="99" xfId="1" applyNumberFormat="1" applyFont="1" applyBorder="1" applyAlignment="1">
      <alignment vertical="center"/>
    </xf>
    <xf numFmtId="0" fontId="5" fillId="0" borderId="100" xfId="1" applyNumberFormat="1" applyFont="1" applyBorder="1" applyAlignment="1">
      <alignment horizontal="center" vertical="center"/>
    </xf>
    <xf numFmtId="0" fontId="5" fillId="0" borderId="100" xfId="1" applyNumberFormat="1" applyFont="1" applyBorder="1" applyAlignment="1">
      <alignment vertical="center"/>
    </xf>
    <xf numFmtId="0" fontId="5" fillId="0" borderId="101" xfId="1" applyNumberFormat="1" applyFont="1" applyBorder="1" applyAlignment="1">
      <alignment vertical="center"/>
    </xf>
    <xf numFmtId="0" fontId="5" fillId="0" borderId="101" xfId="1" applyFont="1" applyBorder="1" applyAlignment="1">
      <alignment vertical="center"/>
    </xf>
    <xf numFmtId="0" fontId="5" fillId="0" borderId="102" xfId="1" applyFont="1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1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142875</xdr:colOff>
      <xdr:row>5</xdr:row>
      <xdr:rowOff>11906</xdr:rowOff>
    </xdr:from>
    <xdr:to>
      <xdr:col>20</xdr:col>
      <xdr:colOff>678656</xdr:colOff>
      <xdr:row>12</xdr:row>
      <xdr:rowOff>146845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51156" y="892969"/>
          <a:ext cx="2571750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点線より上が各校の基本枠です。増枠者を含め、ランキング順に上から記入願います。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8843" y="278606"/>
          <a:ext cx="4726782" cy="709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64580" y="283368"/>
          <a:ext cx="4583907" cy="721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O31" sqref="O31"/>
    </sheetView>
  </sheetViews>
  <sheetFormatPr defaultRowHeight="13.5"/>
  <cols>
    <col min="1" max="1" width="8.75" customWidth="1"/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>
      <c r="A1" s="39" t="s">
        <v>417</v>
      </c>
    </row>
    <row r="2" spans="1:17">
      <c r="A2" t="s">
        <v>0</v>
      </c>
      <c r="B2" s="58"/>
      <c r="C2" t="s">
        <v>315</v>
      </c>
      <c r="D2" s="174" t="e">
        <f>VLOOKUP(B2,高体連加盟校一覧!$A$12:$H$67,2)</f>
        <v>#N/A</v>
      </c>
      <c r="E2" s="174"/>
      <c r="F2" s="101"/>
      <c r="G2" s="101"/>
      <c r="K2" t="s">
        <v>317</v>
      </c>
      <c r="L2" s="43"/>
      <c r="M2" t="s">
        <v>315</v>
      </c>
      <c r="N2" s="174" t="e">
        <f>VLOOKUP(L2,高体連加盟校一覧!$A$12:$H$67,2)</f>
        <v>#N/A</v>
      </c>
      <c r="O2" s="174"/>
      <c r="P2" s="101"/>
      <c r="Q2" s="101"/>
    </row>
    <row r="3" spans="1:17">
      <c r="A3" t="s">
        <v>316</v>
      </c>
      <c r="B3" s="175"/>
      <c r="C3" s="175"/>
      <c r="K3" t="s">
        <v>316</v>
      </c>
      <c r="L3" s="176"/>
      <c r="M3" s="176"/>
    </row>
    <row r="4" spans="1:17">
      <c r="A4" t="s">
        <v>305</v>
      </c>
      <c r="K4" t="s">
        <v>311</v>
      </c>
    </row>
    <row r="5" spans="1:17">
      <c r="A5" s="57"/>
      <c r="B5" s="49" t="s">
        <v>322</v>
      </c>
      <c r="C5" s="42" t="s">
        <v>11</v>
      </c>
      <c r="D5" s="42" t="s">
        <v>12</v>
      </c>
      <c r="E5" s="42" t="s">
        <v>9</v>
      </c>
      <c r="F5" s="102"/>
      <c r="G5" s="102"/>
      <c r="K5" s="57"/>
      <c r="L5" s="49" t="s">
        <v>322</v>
      </c>
      <c r="M5" s="42" t="s">
        <v>11</v>
      </c>
      <c r="N5" s="42" t="s">
        <v>12</v>
      </c>
      <c r="O5" s="42" t="s">
        <v>9</v>
      </c>
      <c r="P5" s="102"/>
      <c r="Q5" s="102"/>
    </row>
    <row r="6" spans="1:17">
      <c r="B6" s="42" t="s">
        <v>10</v>
      </c>
      <c r="C6" s="41"/>
      <c r="D6" s="41"/>
      <c r="E6" s="55"/>
      <c r="F6" s="104" t="e">
        <f>$D$2</f>
        <v>#N/A</v>
      </c>
      <c r="G6" s="104">
        <f>$B$2</f>
        <v>0</v>
      </c>
      <c r="L6" s="42" t="s">
        <v>10</v>
      </c>
      <c r="M6" s="43"/>
      <c r="N6" s="43"/>
      <c r="O6" s="56"/>
      <c r="P6" s="108" t="e">
        <f>$N$2</f>
        <v>#N/A</v>
      </c>
      <c r="Q6" s="109">
        <f>$L$2</f>
        <v>0</v>
      </c>
    </row>
    <row r="7" spans="1:17">
      <c r="B7" s="42" t="s">
        <v>4</v>
      </c>
      <c r="C7" s="41"/>
      <c r="D7" s="41"/>
      <c r="E7" s="55"/>
      <c r="F7" s="104" t="e">
        <f t="shared" ref="F7:F17" si="0">$D$2</f>
        <v>#N/A</v>
      </c>
      <c r="G7" s="104">
        <f t="shared" ref="G7:G17" si="1">$B$2</f>
        <v>0</v>
      </c>
      <c r="L7" s="42" t="s">
        <v>4</v>
      </c>
      <c r="M7" s="43"/>
      <c r="N7" s="43"/>
      <c r="O7" s="56"/>
      <c r="P7" s="108" t="e">
        <f t="shared" ref="P7:P17" si="2">$N$2</f>
        <v>#N/A</v>
      </c>
      <c r="Q7" s="109">
        <f t="shared" ref="Q7:Q17" si="3">$L$2</f>
        <v>0</v>
      </c>
    </row>
    <row r="8" spans="1:17">
      <c r="B8" s="42" t="s">
        <v>5</v>
      </c>
      <c r="C8" s="41"/>
      <c r="D8" s="41"/>
      <c r="E8" s="55"/>
      <c r="F8" s="104" t="e">
        <f t="shared" si="0"/>
        <v>#N/A</v>
      </c>
      <c r="G8" s="104">
        <f t="shared" si="1"/>
        <v>0</v>
      </c>
      <c r="L8" s="42" t="s">
        <v>5</v>
      </c>
      <c r="M8" s="43"/>
      <c r="N8" s="43"/>
      <c r="O8" s="56"/>
      <c r="P8" s="108" t="e">
        <f t="shared" si="2"/>
        <v>#N/A</v>
      </c>
      <c r="Q8" s="109">
        <f t="shared" si="3"/>
        <v>0</v>
      </c>
    </row>
    <row r="9" spans="1:17">
      <c r="B9" s="42" t="s">
        <v>6</v>
      </c>
      <c r="C9" s="41"/>
      <c r="D9" s="41"/>
      <c r="E9" s="55"/>
      <c r="F9" s="104" t="e">
        <f t="shared" si="0"/>
        <v>#N/A</v>
      </c>
      <c r="G9" s="104">
        <f t="shared" si="1"/>
        <v>0</v>
      </c>
      <c r="L9" s="42" t="s">
        <v>6</v>
      </c>
      <c r="M9" s="43"/>
      <c r="N9" s="43"/>
      <c r="O9" s="56"/>
      <c r="P9" s="108" t="e">
        <f t="shared" si="2"/>
        <v>#N/A</v>
      </c>
      <c r="Q9" s="109">
        <f t="shared" si="3"/>
        <v>0</v>
      </c>
    </row>
    <row r="10" spans="1:17">
      <c r="B10" s="42" t="s">
        <v>7</v>
      </c>
      <c r="C10" s="41"/>
      <c r="D10" s="41"/>
      <c r="E10" s="55"/>
      <c r="F10" s="104" t="e">
        <f t="shared" si="0"/>
        <v>#N/A</v>
      </c>
      <c r="G10" s="104">
        <f t="shared" si="1"/>
        <v>0</v>
      </c>
      <c r="L10" s="42" t="s">
        <v>7</v>
      </c>
      <c r="M10" s="43"/>
      <c r="N10" s="43"/>
      <c r="O10" s="56"/>
      <c r="P10" s="108" t="e">
        <f t="shared" si="2"/>
        <v>#N/A</v>
      </c>
      <c r="Q10" s="109">
        <f t="shared" si="3"/>
        <v>0</v>
      </c>
    </row>
    <row r="11" spans="1:17" ht="14.25" thickBot="1">
      <c r="B11" s="52" t="s">
        <v>8</v>
      </c>
      <c r="C11" s="91"/>
      <c r="D11" s="91"/>
      <c r="E11" s="92"/>
      <c r="F11" s="104" t="e">
        <f t="shared" si="0"/>
        <v>#N/A</v>
      </c>
      <c r="G11" s="104">
        <f t="shared" si="1"/>
        <v>0</v>
      </c>
      <c r="L11" s="42" t="s">
        <v>8</v>
      </c>
      <c r="M11" s="43"/>
      <c r="N11" s="43"/>
      <c r="O11" s="56"/>
      <c r="P11" s="108" t="e">
        <f t="shared" si="2"/>
        <v>#N/A</v>
      </c>
      <c r="Q11" s="109">
        <f t="shared" si="3"/>
        <v>0</v>
      </c>
    </row>
    <row r="12" spans="1:17" ht="14.25" thickBot="1">
      <c r="B12" s="50" t="s">
        <v>14</v>
      </c>
      <c r="C12" s="89"/>
      <c r="D12" s="89"/>
      <c r="E12" s="90"/>
      <c r="F12" s="104" t="e">
        <f t="shared" si="0"/>
        <v>#N/A</v>
      </c>
      <c r="G12" s="104">
        <f t="shared" si="1"/>
        <v>0</v>
      </c>
      <c r="L12" s="52" t="s">
        <v>14</v>
      </c>
      <c r="M12" s="95"/>
      <c r="N12" s="95"/>
      <c r="O12" s="96"/>
      <c r="P12" s="108" t="e">
        <f t="shared" si="2"/>
        <v>#N/A</v>
      </c>
      <c r="Q12" s="109">
        <f t="shared" si="3"/>
        <v>0</v>
      </c>
    </row>
    <row r="13" spans="1:17">
      <c r="B13" s="49" t="s">
        <v>15</v>
      </c>
      <c r="C13" s="41"/>
      <c r="D13" s="41"/>
      <c r="E13" s="55"/>
      <c r="F13" s="104" t="e">
        <f t="shared" si="0"/>
        <v>#N/A</v>
      </c>
      <c r="G13" s="104">
        <f t="shared" si="1"/>
        <v>0</v>
      </c>
      <c r="L13" s="50" t="s">
        <v>15</v>
      </c>
      <c r="M13" s="93"/>
      <c r="N13" s="93"/>
      <c r="O13" s="94"/>
      <c r="P13" s="108" t="e">
        <f t="shared" si="2"/>
        <v>#N/A</v>
      </c>
      <c r="Q13" s="109">
        <f t="shared" si="3"/>
        <v>0</v>
      </c>
    </row>
    <row r="14" spans="1:17">
      <c r="B14" s="49" t="s">
        <v>16</v>
      </c>
      <c r="C14" s="41"/>
      <c r="D14" s="41"/>
      <c r="E14" s="55"/>
      <c r="F14" s="104" t="e">
        <f t="shared" si="0"/>
        <v>#N/A</v>
      </c>
      <c r="G14" s="104">
        <f t="shared" si="1"/>
        <v>0</v>
      </c>
      <c r="L14" s="49" t="s">
        <v>16</v>
      </c>
      <c r="M14" s="43"/>
      <c r="N14" s="43"/>
      <c r="O14" s="56"/>
      <c r="P14" s="108" t="e">
        <f t="shared" si="2"/>
        <v>#N/A</v>
      </c>
      <c r="Q14" s="109">
        <f t="shared" si="3"/>
        <v>0</v>
      </c>
    </row>
    <row r="15" spans="1:17">
      <c r="B15" s="49" t="s">
        <v>17</v>
      </c>
      <c r="C15" s="41"/>
      <c r="D15" s="41"/>
      <c r="E15" s="55"/>
      <c r="F15" s="104" t="e">
        <f t="shared" si="0"/>
        <v>#N/A</v>
      </c>
      <c r="G15" s="104">
        <f t="shared" si="1"/>
        <v>0</v>
      </c>
      <c r="L15" s="49" t="s">
        <v>17</v>
      </c>
      <c r="M15" s="43"/>
      <c r="N15" s="43"/>
      <c r="O15" s="56"/>
      <c r="P15" s="108" t="e">
        <f t="shared" si="2"/>
        <v>#N/A</v>
      </c>
      <c r="Q15" s="109">
        <f t="shared" si="3"/>
        <v>0</v>
      </c>
    </row>
    <row r="16" spans="1:17">
      <c r="B16" s="49" t="s">
        <v>306</v>
      </c>
      <c r="C16" s="41"/>
      <c r="D16" s="41"/>
      <c r="E16" s="55"/>
      <c r="F16" s="104" t="e">
        <f t="shared" si="0"/>
        <v>#N/A</v>
      </c>
      <c r="G16" s="104">
        <f t="shared" si="1"/>
        <v>0</v>
      </c>
      <c r="L16" s="49" t="s">
        <v>306</v>
      </c>
      <c r="M16" s="43"/>
      <c r="N16" s="43"/>
      <c r="O16" s="56"/>
      <c r="P16" s="108" t="e">
        <f t="shared" si="2"/>
        <v>#N/A</v>
      </c>
      <c r="Q16" s="109">
        <f t="shared" si="3"/>
        <v>0</v>
      </c>
    </row>
    <row r="17" spans="1:20">
      <c r="B17" s="49" t="s">
        <v>307</v>
      </c>
      <c r="C17" s="41"/>
      <c r="D17" s="41"/>
      <c r="E17" s="55"/>
      <c r="F17" s="104" t="e">
        <f t="shared" si="0"/>
        <v>#N/A</v>
      </c>
      <c r="G17" s="104">
        <f t="shared" si="1"/>
        <v>0</v>
      </c>
      <c r="L17" s="49" t="s">
        <v>307</v>
      </c>
      <c r="M17" s="43"/>
      <c r="N17" s="43"/>
      <c r="O17" s="56"/>
      <c r="P17" s="108" t="e">
        <f t="shared" si="2"/>
        <v>#N/A</v>
      </c>
      <c r="Q17" s="109">
        <f t="shared" si="3"/>
        <v>0</v>
      </c>
    </row>
    <row r="19" spans="1:20">
      <c r="A19" t="s">
        <v>308</v>
      </c>
      <c r="K19" t="s">
        <v>312</v>
      </c>
    </row>
    <row r="20" spans="1:20">
      <c r="B20" s="49" t="s">
        <v>13</v>
      </c>
      <c r="C20" s="49" t="s">
        <v>11</v>
      </c>
      <c r="D20" s="49" t="s">
        <v>12</v>
      </c>
      <c r="E20" s="49" t="s">
        <v>9</v>
      </c>
      <c r="F20" s="49"/>
      <c r="G20" s="49"/>
      <c r="H20" s="49" t="s">
        <v>11</v>
      </c>
      <c r="I20" s="49" t="s">
        <v>12</v>
      </c>
      <c r="J20" s="49" t="s">
        <v>9</v>
      </c>
      <c r="K20" s="57"/>
      <c r="L20" s="49" t="s">
        <v>13</v>
      </c>
      <c r="M20" s="49" t="s">
        <v>11</v>
      </c>
      <c r="N20" s="49" t="s">
        <v>12</v>
      </c>
      <c r="O20" s="49" t="s">
        <v>9</v>
      </c>
      <c r="P20" s="49"/>
      <c r="Q20" s="49"/>
      <c r="R20" s="49" t="s">
        <v>11</v>
      </c>
      <c r="S20" s="49" t="s">
        <v>12</v>
      </c>
      <c r="T20" s="49" t="s">
        <v>9</v>
      </c>
    </row>
    <row r="21" spans="1:20">
      <c r="B21" s="49" t="s">
        <v>10</v>
      </c>
      <c r="C21" s="41"/>
      <c r="D21" s="41"/>
      <c r="E21" s="55"/>
      <c r="F21" s="104" t="e">
        <f>$D$2</f>
        <v>#N/A</v>
      </c>
      <c r="G21" s="104">
        <f>$B$2</f>
        <v>0</v>
      </c>
      <c r="H21" s="41"/>
      <c r="I21" s="41"/>
      <c r="J21" s="55"/>
      <c r="L21" s="49" t="s">
        <v>10</v>
      </c>
      <c r="M21" s="43"/>
      <c r="N21" s="43"/>
      <c r="O21" s="56"/>
      <c r="P21" s="56" t="e">
        <f t="shared" ref="P21:P26" si="4">$N$2</f>
        <v>#N/A</v>
      </c>
      <c r="Q21" s="110">
        <f t="shared" ref="Q21:Q26" si="5">$L$2</f>
        <v>0</v>
      </c>
      <c r="R21" s="43"/>
      <c r="S21" s="43"/>
      <c r="T21" s="56"/>
    </row>
    <row r="22" spans="1:20">
      <c r="B22" s="49" t="s">
        <v>4</v>
      </c>
      <c r="C22" s="41"/>
      <c r="D22" s="41"/>
      <c r="E22" s="55"/>
      <c r="F22" s="55" t="e">
        <f t="shared" ref="F22:F26" si="6">$D$2</f>
        <v>#N/A</v>
      </c>
      <c r="G22" s="105">
        <f t="shared" ref="G22:G26" si="7">$B$2</f>
        <v>0</v>
      </c>
      <c r="H22" s="41"/>
      <c r="I22" s="41"/>
      <c r="J22" s="55"/>
      <c r="L22" s="49" t="s">
        <v>4</v>
      </c>
      <c r="M22" s="43"/>
      <c r="N22" s="43"/>
      <c r="O22" s="56"/>
      <c r="P22" s="56" t="e">
        <f t="shared" si="4"/>
        <v>#N/A</v>
      </c>
      <c r="Q22" s="110">
        <f t="shared" si="5"/>
        <v>0</v>
      </c>
      <c r="R22" s="43"/>
      <c r="S22" s="43"/>
      <c r="T22" s="56"/>
    </row>
    <row r="23" spans="1:20" ht="14.25" thickBot="1">
      <c r="B23" s="52" t="s">
        <v>5</v>
      </c>
      <c r="C23" s="91"/>
      <c r="D23" s="91"/>
      <c r="E23" s="92"/>
      <c r="F23" s="92" t="e">
        <f t="shared" si="6"/>
        <v>#N/A</v>
      </c>
      <c r="G23" s="106">
        <f t="shared" si="7"/>
        <v>0</v>
      </c>
      <c r="H23" s="91"/>
      <c r="I23" s="91"/>
      <c r="J23" s="92"/>
      <c r="L23" s="49" t="s">
        <v>5</v>
      </c>
      <c r="M23" s="43"/>
      <c r="N23" s="43"/>
      <c r="O23" s="56"/>
      <c r="P23" s="56" t="e">
        <f t="shared" si="4"/>
        <v>#N/A</v>
      </c>
      <c r="Q23" s="110">
        <f t="shared" si="5"/>
        <v>0</v>
      </c>
      <c r="R23" s="43"/>
      <c r="S23" s="43"/>
      <c r="T23" s="56"/>
    </row>
    <row r="24" spans="1:20" ht="14.25" thickBot="1">
      <c r="B24" s="50" t="s">
        <v>6</v>
      </c>
      <c r="C24" s="89"/>
      <c r="D24" s="89"/>
      <c r="E24" s="90"/>
      <c r="F24" s="90" t="e">
        <f t="shared" si="6"/>
        <v>#N/A</v>
      </c>
      <c r="G24" s="107">
        <f t="shared" si="7"/>
        <v>0</v>
      </c>
      <c r="H24" s="89"/>
      <c r="I24" s="89"/>
      <c r="J24" s="90"/>
      <c r="L24" s="52" t="s">
        <v>6</v>
      </c>
      <c r="M24" s="95"/>
      <c r="N24" s="95"/>
      <c r="O24" s="96"/>
      <c r="P24" s="96" t="e">
        <f t="shared" si="4"/>
        <v>#N/A</v>
      </c>
      <c r="Q24" s="111">
        <f t="shared" si="5"/>
        <v>0</v>
      </c>
      <c r="R24" s="95"/>
      <c r="S24" s="95"/>
      <c r="T24" s="96"/>
    </row>
    <row r="25" spans="1:20">
      <c r="B25" s="49" t="s">
        <v>7</v>
      </c>
      <c r="C25" s="41"/>
      <c r="D25" s="41"/>
      <c r="E25" s="55"/>
      <c r="F25" s="55" t="e">
        <f t="shared" si="6"/>
        <v>#N/A</v>
      </c>
      <c r="G25" s="105">
        <f t="shared" si="7"/>
        <v>0</v>
      </c>
      <c r="H25" s="41"/>
      <c r="I25" s="41"/>
      <c r="J25" s="55"/>
      <c r="L25" s="50" t="s">
        <v>7</v>
      </c>
      <c r="M25" s="93"/>
      <c r="N25" s="93"/>
      <c r="O25" s="94"/>
      <c r="P25" s="94" t="e">
        <f t="shared" si="4"/>
        <v>#N/A</v>
      </c>
      <c r="Q25" s="112">
        <f t="shared" si="5"/>
        <v>0</v>
      </c>
      <c r="R25" s="93"/>
      <c r="S25" s="93"/>
      <c r="T25" s="94"/>
    </row>
    <row r="26" spans="1:20">
      <c r="B26" s="49" t="s">
        <v>8</v>
      </c>
      <c r="C26" s="41"/>
      <c r="D26" s="41"/>
      <c r="E26" s="55"/>
      <c r="F26" s="55" t="e">
        <f t="shared" si="6"/>
        <v>#N/A</v>
      </c>
      <c r="G26" s="105">
        <f t="shared" si="7"/>
        <v>0</v>
      </c>
      <c r="H26" s="41"/>
      <c r="I26" s="41"/>
      <c r="J26" s="55"/>
      <c r="L26" s="49" t="s">
        <v>8</v>
      </c>
      <c r="M26" s="43"/>
      <c r="N26" s="43"/>
      <c r="O26" s="56"/>
      <c r="P26" s="56" t="e">
        <f t="shared" si="4"/>
        <v>#N/A</v>
      </c>
      <c r="Q26" s="110">
        <f t="shared" si="5"/>
        <v>0</v>
      </c>
      <c r="R26" s="43"/>
      <c r="S26" s="43"/>
      <c r="T26" s="56"/>
    </row>
    <row r="28" spans="1:20">
      <c r="A28" t="s">
        <v>309</v>
      </c>
      <c r="K28" t="s">
        <v>313</v>
      </c>
    </row>
    <row r="29" spans="1:20">
      <c r="A29" s="57"/>
      <c r="B29" s="42" t="s">
        <v>13</v>
      </c>
      <c r="C29" s="42" t="s">
        <v>11</v>
      </c>
      <c r="D29" s="42" t="s">
        <v>12</v>
      </c>
      <c r="E29" s="42" t="s">
        <v>9</v>
      </c>
      <c r="F29" s="102"/>
      <c r="G29" s="102"/>
      <c r="K29" s="57"/>
      <c r="L29" s="42" t="s">
        <v>13</v>
      </c>
      <c r="M29" s="42" t="s">
        <v>11</v>
      </c>
      <c r="N29" s="42" t="s">
        <v>12</v>
      </c>
      <c r="O29" s="42" t="s">
        <v>9</v>
      </c>
      <c r="P29" s="102"/>
      <c r="Q29" s="102"/>
    </row>
    <row r="30" spans="1:20">
      <c r="B30" s="42" t="s">
        <v>10</v>
      </c>
      <c r="C30" s="41"/>
      <c r="D30" s="41"/>
      <c r="E30" s="55"/>
      <c r="F30" s="103" t="e">
        <f t="shared" ref="F30:F33" si="8">$D$2</f>
        <v>#N/A</v>
      </c>
      <c r="G30" s="104">
        <f t="shared" ref="G30:G33" si="9">$B$2</f>
        <v>0</v>
      </c>
      <c r="L30" s="42" t="s">
        <v>10</v>
      </c>
      <c r="M30" s="43"/>
      <c r="N30" s="43"/>
      <c r="O30" s="56"/>
      <c r="P30" s="108" t="e">
        <f t="shared" ref="P30:P33" si="10">$N$2</f>
        <v>#N/A</v>
      </c>
      <c r="Q30" s="109">
        <f t="shared" ref="Q30:Q33" si="11">$L$2</f>
        <v>0</v>
      </c>
    </row>
    <row r="31" spans="1:20">
      <c r="B31" s="42" t="s">
        <v>4</v>
      </c>
      <c r="C31" s="41"/>
      <c r="D31" s="41"/>
      <c r="E31" s="55"/>
      <c r="F31" s="103" t="e">
        <f t="shared" si="8"/>
        <v>#N/A</v>
      </c>
      <c r="G31" s="104">
        <f t="shared" si="9"/>
        <v>0</v>
      </c>
      <c r="L31" s="42" t="s">
        <v>4</v>
      </c>
      <c r="M31" s="43"/>
      <c r="N31" s="43"/>
      <c r="O31" s="56"/>
      <c r="P31" s="108" t="e">
        <f t="shared" si="10"/>
        <v>#N/A</v>
      </c>
      <c r="Q31" s="109">
        <f t="shared" si="11"/>
        <v>0</v>
      </c>
    </row>
    <row r="32" spans="1:20">
      <c r="B32" s="42" t="s">
        <v>5</v>
      </c>
      <c r="C32" s="41"/>
      <c r="D32" s="41"/>
      <c r="E32" s="55"/>
      <c r="F32" s="103" t="e">
        <f t="shared" si="8"/>
        <v>#N/A</v>
      </c>
      <c r="G32" s="104">
        <f t="shared" si="9"/>
        <v>0</v>
      </c>
      <c r="L32" s="42" t="s">
        <v>5</v>
      </c>
      <c r="M32" s="43"/>
      <c r="N32" s="43"/>
      <c r="O32" s="56"/>
      <c r="P32" s="108" t="e">
        <f t="shared" si="10"/>
        <v>#N/A</v>
      </c>
      <c r="Q32" s="109">
        <f t="shared" si="11"/>
        <v>0</v>
      </c>
    </row>
    <row r="33" spans="1:20">
      <c r="B33" s="42" t="s">
        <v>6</v>
      </c>
      <c r="C33" s="41"/>
      <c r="D33" s="41"/>
      <c r="E33" s="55"/>
      <c r="F33" s="103" t="e">
        <f t="shared" si="8"/>
        <v>#N/A</v>
      </c>
      <c r="G33" s="104">
        <f t="shared" si="9"/>
        <v>0</v>
      </c>
      <c r="L33" s="42" t="s">
        <v>6</v>
      </c>
      <c r="M33" s="43"/>
      <c r="N33" s="43"/>
      <c r="O33" s="56"/>
      <c r="P33" s="108" t="e">
        <f t="shared" si="10"/>
        <v>#N/A</v>
      </c>
      <c r="Q33" s="109">
        <f t="shared" si="11"/>
        <v>0</v>
      </c>
    </row>
    <row r="35" spans="1:20">
      <c r="A35" t="s">
        <v>310</v>
      </c>
      <c r="K35" t="s">
        <v>314</v>
      </c>
    </row>
    <row r="36" spans="1:20">
      <c r="A36" s="57"/>
      <c r="B36" s="42" t="s">
        <v>13</v>
      </c>
      <c r="C36" s="42" t="s">
        <v>11</v>
      </c>
      <c r="D36" s="42" t="s">
        <v>12</v>
      </c>
      <c r="E36" s="42" t="s">
        <v>9</v>
      </c>
      <c r="F36" s="49"/>
      <c r="G36" s="49"/>
      <c r="H36" s="42" t="s">
        <v>11</v>
      </c>
      <c r="I36" s="42" t="s">
        <v>12</v>
      </c>
      <c r="J36" s="42" t="s">
        <v>9</v>
      </c>
      <c r="K36" s="57"/>
      <c r="L36" s="42" t="s">
        <v>13</v>
      </c>
      <c r="M36" s="42" t="s">
        <v>11</v>
      </c>
      <c r="N36" s="42" t="s">
        <v>12</v>
      </c>
      <c r="O36" s="42" t="s">
        <v>9</v>
      </c>
      <c r="P36" s="49"/>
      <c r="Q36" s="49"/>
      <c r="R36" s="42" t="s">
        <v>11</v>
      </c>
      <c r="S36" s="42" t="s">
        <v>12</v>
      </c>
      <c r="T36" s="42" t="s">
        <v>9</v>
      </c>
    </row>
    <row r="37" spans="1:20">
      <c r="B37" s="42" t="s">
        <v>10</v>
      </c>
      <c r="C37" s="41"/>
      <c r="D37" s="41"/>
      <c r="E37" s="55"/>
      <c r="F37" s="55" t="e">
        <f t="shared" ref="F37:F38" si="12">$D$2</f>
        <v>#N/A</v>
      </c>
      <c r="G37" s="55">
        <f t="shared" ref="G37:G38" si="13">$B$2</f>
        <v>0</v>
      </c>
      <c r="H37" s="41"/>
      <c r="I37" s="41"/>
      <c r="J37" s="55"/>
      <c r="L37" s="42" t="s">
        <v>10</v>
      </c>
      <c r="M37" s="43"/>
      <c r="N37" s="43"/>
      <c r="O37" s="56"/>
      <c r="P37" s="56" t="e">
        <f t="shared" ref="P37:P38" si="14">$N$2</f>
        <v>#N/A</v>
      </c>
      <c r="Q37" s="110">
        <f t="shared" ref="Q37:Q38" si="15">$L$2</f>
        <v>0</v>
      </c>
      <c r="R37" s="43"/>
      <c r="S37" s="43"/>
      <c r="T37" s="56"/>
    </row>
    <row r="38" spans="1:20">
      <c r="B38" s="42" t="s">
        <v>4</v>
      </c>
      <c r="C38" s="41"/>
      <c r="D38" s="41"/>
      <c r="E38" s="55"/>
      <c r="F38" s="55" t="e">
        <f t="shared" si="12"/>
        <v>#N/A</v>
      </c>
      <c r="G38" s="55">
        <f t="shared" si="13"/>
        <v>0</v>
      </c>
      <c r="H38" s="41"/>
      <c r="I38" s="41"/>
      <c r="J38" s="55"/>
      <c r="L38" s="42" t="s">
        <v>4</v>
      </c>
      <c r="M38" s="43"/>
      <c r="N38" s="43"/>
      <c r="O38" s="56"/>
      <c r="P38" s="56" t="e">
        <f t="shared" si="14"/>
        <v>#N/A</v>
      </c>
      <c r="Q38" s="110">
        <f t="shared" si="15"/>
        <v>0</v>
      </c>
      <c r="R38" s="43"/>
      <c r="S38" s="43"/>
      <c r="T38" s="56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zoomScale="70" zoomScaleNormal="70" workbookViewId="0">
      <selection activeCell="C35" sqref="C35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177" t="s">
        <v>418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146" t="e">
        <f>VLOOKUP(A4,高体連加盟校一覧!$A$12:$H$67,2,)</f>
        <v>#N/A</v>
      </c>
      <c r="C6" s="147" t="s">
        <v>291</v>
      </c>
      <c r="D6" s="148" t="s">
        <v>292</v>
      </c>
      <c r="E6" s="145" t="s">
        <v>300</v>
      </c>
      <c r="F6" s="149" t="e">
        <f>VLOOKUP(A4,高体連加盟校一覧!$A$12:$H$67,5,)</f>
        <v>#N/A</v>
      </c>
      <c r="G6" s="196" t="e">
        <f>VLOOKUP(A4,高体連加盟校一覧!$A$12:$H$67,6,)</f>
        <v>#N/A</v>
      </c>
      <c r="H6" s="196"/>
      <c r="I6" s="196"/>
      <c r="J6" s="196"/>
      <c r="K6" s="197"/>
    </row>
    <row r="7" spans="1:13" ht="30" customHeight="1">
      <c r="A7" s="46" t="s">
        <v>3</v>
      </c>
      <c r="B7" s="195">
        <f>参加名簿!B3</f>
        <v>0</v>
      </c>
      <c r="C7" s="195"/>
      <c r="D7" s="150" t="s">
        <v>293</v>
      </c>
      <c r="E7" s="145" t="s">
        <v>301</v>
      </c>
      <c r="F7" s="196" t="e">
        <f>VLOOKUP(A4,高体連加盟校一覧!$A$12:$H$67,7,)</f>
        <v>#N/A</v>
      </c>
      <c r="G7" s="196"/>
      <c r="H7" s="151" t="s">
        <v>302</v>
      </c>
      <c r="I7" s="196" t="e">
        <f>VLOOKUP(A4,高体連加盟校一覧!$A$12:$H$67,8,)</f>
        <v>#N/A</v>
      </c>
      <c r="J7" s="196"/>
      <c r="K7" s="197"/>
    </row>
    <row r="9" spans="1:13" ht="20.25" customHeight="1">
      <c r="A9" t="s">
        <v>318</v>
      </c>
      <c r="H9" t="s">
        <v>319</v>
      </c>
    </row>
    <row r="10" spans="1:13" ht="24.75" customHeight="1">
      <c r="A10" s="42" t="s">
        <v>13</v>
      </c>
      <c r="B10" s="42" t="s">
        <v>294</v>
      </c>
      <c r="C10" s="42" t="s">
        <v>12</v>
      </c>
      <c r="D10" s="192" t="s">
        <v>9</v>
      </c>
      <c r="E10" s="193"/>
      <c r="F10" s="194"/>
      <c r="H10" s="49" t="s">
        <v>13</v>
      </c>
      <c r="I10" s="49" t="s">
        <v>294</v>
      </c>
      <c r="J10" s="49" t="s">
        <v>12</v>
      </c>
      <c r="K10" s="192" t="s">
        <v>9</v>
      </c>
      <c r="L10" s="193"/>
      <c r="M10" s="194"/>
    </row>
    <row r="11" spans="1:13" ht="30" customHeight="1">
      <c r="A11" s="42">
        <v>1</v>
      </c>
      <c r="B11" s="42" t="str">
        <f>IF(参加名簿!C6="","",参加名簿!C6)</f>
        <v/>
      </c>
      <c r="C11" s="42" t="str">
        <f>IF(参加名簿!D6="","",参加名簿!D6)</f>
        <v/>
      </c>
      <c r="D11" s="183" t="str">
        <f>IF(参加名簿!E6="","",参加名簿!E6)</f>
        <v/>
      </c>
      <c r="E11" s="184"/>
      <c r="F11" s="185"/>
      <c r="H11" s="178">
        <v>1</v>
      </c>
      <c r="I11" s="49" t="str">
        <f>IF(参加名簿!C21="","",参加名簿!C21)</f>
        <v/>
      </c>
      <c r="J11" s="49" t="str">
        <f>IF(参加名簿!D21="","",参加名簿!D21)</f>
        <v/>
      </c>
      <c r="K11" s="183" t="str">
        <f>IF(参加名簿!E21="","",参加名簿!E21)</f>
        <v/>
      </c>
      <c r="L11" s="184"/>
      <c r="M11" s="185"/>
    </row>
    <row r="12" spans="1:13" ht="30" customHeight="1">
      <c r="A12" s="42">
        <v>2</v>
      </c>
      <c r="B12" s="49" t="str">
        <f>IF(参加名簿!C7="","",参加名簿!C7)</f>
        <v/>
      </c>
      <c r="C12" s="49" t="str">
        <f>IF(参加名簿!D7="","",参加名簿!D7)</f>
        <v/>
      </c>
      <c r="D12" s="183" t="str">
        <f>IF(参加名簿!E7="","",参加名簿!E7)</f>
        <v/>
      </c>
      <c r="E12" s="184"/>
      <c r="F12" s="185"/>
      <c r="H12" s="179"/>
      <c r="I12" s="49" t="str">
        <f>IF(参加名簿!H21="","",参加名簿!H21)</f>
        <v/>
      </c>
      <c r="J12" s="49" t="str">
        <f>IF(参加名簿!I21="","",参加名簿!I21)</f>
        <v/>
      </c>
      <c r="K12" s="183" t="str">
        <f>IF(参加名簿!J21="","",参加名簿!J21)</f>
        <v/>
      </c>
      <c r="L12" s="184"/>
      <c r="M12" s="185"/>
    </row>
    <row r="13" spans="1:13" ht="30" customHeight="1">
      <c r="A13" s="42">
        <v>3</v>
      </c>
      <c r="B13" s="49" t="str">
        <f>IF(参加名簿!C8="","",参加名簿!C8)</f>
        <v/>
      </c>
      <c r="C13" s="49" t="str">
        <f>IF(参加名簿!D8="","",参加名簿!D8)</f>
        <v/>
      </c>
      <c r="D13" s="183" t="str">
        <f>IF(参加名簿!E8="","",参加名簿!E8)</f>
        <v/>
      </c>
      <c r="E13" s="184"/>
      <c r="F13" s="185"/>
      <c r="H13" s="178">
        <v>2</v>
      </c>
      <c r="I13" s="49" t="str">
        <f>IF(参加名簿!C22="","",参加名簿!C22)</f>
        <v/>
      </c>
      <c r="J13" s="49" t="str">
        <f>IF(参加名簿!D22="","",参加名簿!D22)</f>
        <v/>
      </c>
      <c r="K13" s="183" t="str">
        <f>IF(参加名簿!E22="","",参加名簿!E22)</f>
        <v/>
      </c>
      <c r="L13" s="184"/>
      <c r="M13" s="185"/>
    </row>
    <row r="14" spans="1:13" ht="30" customHeight="1">
      <c r="A14" s="42">
        <v>4</v>
      </c>
      <c r="B14" s="49" t="str">
        <f>IF(参加名簿!C9="","",参加名簿!C9)</f>
        <v/>
      </c>
      <c r="C14" s="49" t="str">
        <f>IF(参加名簿!D9="","",参加名簿!D9)</f>
        <v/>
      </c>
      <c r="D14" s="183" t="str">
        <f>IF(参加名簿!E9="","",参加名簿!E9)</f>
        <v/>
      </c>
      <c r="E14" s="184"/>
      <c r="F14" s="185"/>
      <c r="H14" s="179"/>
      <c r="I14" s="49" t="str">
        <f>IF(参加名簿!H22="","",参加名簿!H22)</f>
        <v/>
      </c>
      <c r="J14" s="49" t="str">
        <f>IF(参加名簿!I22="","",参加名簿!I22)</f>
        <v/>
      </c>
      <c r="K14" s="183" t="str">
        <f>IF(参加名簿!J22="","",参加名簿!J22)</f>
        <v/>
      </c>
      <c r="L14" s="184"/>
      <c r="M14" s="185"/>
    </row>
    <row r="15" spans="1:13" ht="30" customHeight="1">
      <c r="A15" s="42">
        <v>5</v>
      </c>
      <c r="B15" s="49" t="str">
        <f>IF(参加名簿!C10="","",参加名簿!C10)</f>
        <v/>
      </c>
      <c r="C15" s="49" t="str">
        <f>IF(参加名簿!D10="","",参加名簿!D10)</f>
        <v/>
      </c>
      <c r="D15" s="183" t="str">
        <f>IF(参加名簿!E10="","",参加名簿!E10)</f>
        <v/>
      </c>
      <c r="E15" s="184"/>
      <c r="F15" s="185"/>
      <c r="H15" s="180">
        <v>3</v>
      </c>
      <c r="I15" s="49" t="str">
        <f>IF(参加名簿!C23="","",参加名簿!C23)</f>
        <v/>
      </c>
      <c r="J15" s="49" t="str">
        <f>IF(参加名簿!D23="","",参加名簿!D23)</f>
        <v/>
      </c>
      <c r="K15" s="183" t="str">
        <f>IF(参加名簿!E23="","",参加名簿!E23)</f>
        <v/>
      </c>
      <c r="L15" s="184"/>
      <c r="M15" s="185"/>
    </row>
    <row r="16" spans="1:13" ht="30" customHeight="1" thickBot="1">
      <c r="A16" s="52">
        <v>6</v>
      </c>
      <c r="B16" s="52" t="str">
        <f>IF(参加名簿!C11="","",参加名簿!C11)</f>
        <v/>
      </c>
      <c r="C16" s="52" t="str">
        <f>IF(参加名簿!D11="","",参加名簿!D11)</f>
        <v/>
      </c>
      <c r="D16" s="186" t="str">
        <f>IF(参加名簿!E11="","",参加名簿!E11)</f>
        <v/>
      </c>
      <c r="E16" s="187"/>
      <c r="F16" s="188"/>
      <c r="H16" s="181"/>
      <c r="I16" s="52" t="str">
        <f>IF(参加名簿!H23="","",参加名簿!H23)</f>
        <v/>
      </c>
      <c r="J16" s="52" t="str">
        <f>IF(参加名簿!I23="","",参加名簿!I23)</f>
        <v/>
      </c>
      <c r="K16" s="186" t="str">
        <f>IF(参加名簿!J23="","",参加名簿!J23)</f>
        <v/>
      </c>
      <c r="L16" s="187"/>
      <c r="M16" s="188"/>
    </row>
    <row r="17" spans="1:13" ht="30" customHeight="1">
      <c r="A17" s="50">
        <v>7</v>
      </c>
      <c r="B17" s="50" t="str">
        <f>IF(参加名簿!C12="","",参加名簿!C12)</f>
        <v/>
      </c>
      <c r="C17" s="50" t="str">
        <f>IF(参加名簿!D12="","",参加名簿!D12)</f>
        <v/>
      </c>
      <c r="D17" s="189" t="str">
        <f>IF(参加名簿!E12="","",参加名簿!E12)</f>
        <v/>
      </c>
      <c r="E17" s="190"/>
      <c r="F17" s="191"/>
      <c r="H17" s="182">
        <v>4</v>
      </c>
      <c r="I17" s="50" t="str">
        <f>IF(参加名簿!C24="","",参加名簿!C24)</f>
        <v/>
      </c>
      <c r="J17" s="50" t="str">
        <f>IF(参加名簿!D24="","",参加名簿!D24)</f>
        <v/>
      </c>
      <c r="K17" s="189" t="str">
        <f>IF(参加名簿!E24="","",参加名簿!E24)</f>
        <v/>
      </c>
      <c r="L17" s="190"/>
      <c r="M17" s="191"/>
    </row>
    <row r="18" spans="1:13" ht="30" customHeight="1">
      <c r="A18" s="49">
        <v>8</v>
      </c>
      <c r="B18" s="49" t="str">
        <f>IF(参加名簿!C13="","",参加名簿!C13)</f>
        <v/>
      </c>
      <c r="C18" s="49" t="str">
        <f>IF(参加名簿!D13="","",参加名簿!D13)</f>
        <v/>
      </c>
      <c r="D18" s="183" t="str">
        <f>IF(参加名簿!E13="","",参加名簿!E13)</f>
        <v/>
      </c>
      <c r="E18" s="184"/>
      <c r="F18" s="185"/>
      <c r="H18" s="179"/>
      <c r="I18" s="49" t="str">
        <f>IF(参加名簿!H24="","",参加名簿!H24)</f>
        <v/>
      </c>
      <c r="J18" s="49" t="str">
        <f>IF(参加名簿!I24="","",参加名簿!I24)</f>
        <v/>
      </c>
      <c r="K18" s="183" t="str">
        <f>IF(参加名簿!J24="","",参加名簿!J24)</f>
        <v/>
      </c>
      <c r="L18" s="184"/>
      <c r="M18" s="185"/>
    </row>
    <row r="19" spans="1:13" ht="30" customHeight="1">
      <c r="A19" s="49">
        <v>9</v>
      </c>
      <c r="B19" s="49" t="str">
        <f>IF(参加名簿!C14="","",参加名簿!C14)</f>
        <v/>
      </c>
      <c r="C19" s="49" t="str">
        <f>IF(参加名簿!D14="","",参加名簿!D14)</f>
        <v/>
      </c>
      <c r="D19" s="183" t="str">
        <f>IF(参加名簿!E14="","",参加名簿!E14)</f>
        <v/>
      </c>
      <c r="E19" s="184"/>
      <c r="F19" s="185"/>
      <c r="H19" s="178">
        <v>5</v>
      </c>
      <c r="I19" s="49" t="str">
        <f>IF(参加名簿!C25="","",参加名簿!C25)</f>
        <v/>
      </c>
      <c r="J19" s="49" t="str">
        <f>IF(参加名簿!D25="","",参加名簿!D25)</f>
        <v/>
      </c>
      <c r="K19" s="183" t="str">
        <f>IF(参加名簿!E25="","",参加名簿!E25)</f>
        <v/>
      </c>
      <c r="L19" s="184"/>
      <c r="M19" s="185"/>
    </row>
    <row r="20" spans="1:13" ht="30" customHeight="1">
      <c r="A20" s="49">
        <v>10</v>
      </c>
      <c r="B20" s="49" t="str">
        <f>IF(参加名簿!C15="","",参加名簿!C15)</f>
        <v/>
      </c>
      <c r="C20" s="49" t="str">
        <f>IF(参加名簿!D15="","",参加名簿!D15)</f>
        <v/>
      </c>
      <c r="D20" s="183" t="str">
        <f>IF(参加名簿!E15="","",参加名簿!E15)</f>
        <v/>
      </c>
      <c r="E20" s="184"/>
      <c r="F20" s="185"/>
      <c r="H20" s="179"/>
      <c r="I20" s="49" t="str">
        <f>IF(参加名簿!H25="","",参加名簿!H25)</f>
        <v/>
      </c>
      <c r="J20" s="49" t="str">
        <f>IF(参加名簿!I25="","",参加名簿!I25)</f>
        <v/>
      </c>
      <c r="K20" s="183" t="str">
        <f>IF(参加名簿!J25="","",参加名簿!J25)</f>
        <v/>
      </c>
      <c r="L20" s="184"/>
      <c r="M20" s="185"/>
    </row>
    <row r="21" spans="1:13" ht="30" customHeight="1">
      <c r="A21" s="49">
        <v>11</v>
      </c>
      <c r="B21" s="49" t="str">
        <f>IF(参加名簿!C16="","",参加名簿!C16)</f>
        <v/>
      </c>
      <c r="C21" s="49" t="str">
        <f>IF(参加名簿!D16="","",参加名簿!D16)</f>
        <v/>
      </c>
      <c r="D21" s="183" t="str">
        <f>IF(参加名簿!E16="","",参加名簿!E16)</f>
        <v/>
      </c>
      <c r="E21" s="184"/>
      <c r="F21" s="185"/>
      <c r="H21" s="178">
        <v>6</v>
      </c>
      <c r="I21" s="49" t="str">
        <f>IF(参加名簿!C26="","",参加名簿!C26)</f>
        <v/>
      </c>
      <c r="J21" s="49" t="str">
        <f>IF(参加名簿!D26="","",参加名簿!D26)</f>
        <v/>
      </c>
      <c r="K21" s="183" t="str">
        <f>IF(参加名簿!E26="","",参加名簿!E26)</f>
        <v/>
      </c>
      <c r="L21" s="184"/>
      <c r="M21" s="185"/>
    </row>
    <row r="22" spans="1:13" ht="30" customHeight="1">
      <c r="A22" s="49">
        <v>12</v>
      </c>
      <c r="B22" s="49" t="str">
        <f>IF(参加名簿!C17="","",参加名簿!C17)</f>
        <v/>
      </c>
      <c r="C22" s="49" t="str">
        <f>IF(参加名簿!D17="","",参加名簿!D17)</f>
        <v/>
      </c>
      <c r="D22" s="183" t="str">
        <f>IF(参加名簿!E17="","",参加名簿!E17)</f>
        <v/>
      </c>
      <c r="E22" s="184"/>
      <c r="F22" s="185"/>
      <c r="H22" s="179"/>
      <c r="I22" s="49" t="str">
        <f>IF(参加名簿!H26="","",参加名簿!H26)</f>
        <v/>
      </c>
      <c r="J22" s="49" t="str">
        <f>IF(参加名簿!I26="","",参加名簿!I26)</f>
        <v/>
      </c>
      <c r="K22" s="183" t="str">
        <f>IF(参加名簿!J26="","",参加名簿!J26)</f>
        <v/>
      </c>
      <c r="L22" s="184"/>
      <c r="M22" s="185"/>
    </row>
    <row r="23" spans="1:13">
      <c r="A23" s="1"/>
    </row>
    <row r="24" spans="1:13" ht="20.25" customHeight="1">
      <c r="A24" s="44" t="s">
        <v>320</v>
      </c>
      <c r="H24" t="s">
        <v>321</v>
      </c>
    </row>
    <row r="25" spans="1:13" ht="24.75" customHeight="1">
      <c r="A25" s="42" t="s">
        <v>13</v>
      </c>
      <c r="B25" s="42" t="s">
        <v>294</v>
      </c>
      <c r="C25" s="42" t="s">
        <v>12</v>
      </c>
      <c r="D25" s="192" t="s">
        <v>9</v>
      </c>
      <c r="E25" s="193"/>
      <c r="F25" s="194"/>
      <c r="H25" s="49" t="s">
        <v>13</v>
      </c>
      <c r="I25" s="49" t="s">
        <v>294</v>
      </c>
      <c r="J25" s="49" t="s">
        <v>12</v>
      </c>
      <c r="K25" s="192" t="s">
        <v>9</v>
      </c>
      <c r="L25" s="193"/>
      <c r="M25" s="194"/>
    </row>
    <row r="26" spans="1:13" ht="30" customHeight="1">
      <c r="A26" s="42">
        <v>1</v>
      </c>
      <c r="B26" s="42" t="str">
        <f>IF(参加名簿!C30="","",参加名簿!C30)</f>
        <v/>
      </c>
      <c r="C26" s="49" t="str">
        <f>IF(参加名簿!D30="","",参加名簿!D30)</f>
        <v/>
      </c>
      <c r="D26" s="183" t="str">
        <f>IF(参加名簿!E30="","",参加名簿!E30)</f>
        <v/>
      </c>
      <c r="E26" s="184"/>
      <c r="F26" s="185"/>
      <c r="H26" s="178">
        <v>1</v>
      </c>
      <c r="I26" s="49" t="str">
        <f>IF(参加名簿!C37="","",参加名簿!C37)</f>
        <v/>
      </c>
      <c r="J26" s="49" t="str">
        <f>IF(参加名簿!D37="","",参加名簿!D37)</f>
        <v/>
      </c>
      <c r="K26" s="183" t="str">
        <f>IF(参加名簿!E37="","",参加名簿!E37)</f>
        <v/>
      </c>
      <c r="L26" s="184"/>
      <c r="M26" s="185"/>
    </row>
    <row r="27" spans="1:13" ht="30" customHeight="1">
      <c r="A27" s="42">
        <v>2</v>
      </c>
      <c r="B27" s="49" t="str">
        <f>IF(参加名簿!C31="","",参加名簿!C31)</f>
        <v/>
      </c>
      <c r="C27" s="49" t="str">
        <f>IF(参加名簿!D31="","",参加名簿!D31)</f>
        <v/>
      </c>
      <c r="D27" s="183" t="str">
        <f>IF(参加名簿!E31="","",参加名簿!E31)</f>
        <v/>
      </c>
      <c r="E27" s="184"/>
      <c r="F27" s="185"/>
      <c r="H27" s="179"/>
      <c r="I27" s="49" t="str">
        <f>IF(参加名簿!H37="","",参加名簿!H37)</f>
        <v/>
      </c>
      <c r="J27" s="49" t="str">
        <f>IF(参加名簿!I37="","",参加名簿!I37)</f>
        <v/>
      </c>
      <c r="K27" s="183" t="str">
        <f>IF(参加名簿!J37="","",参加名簿!J37)</f>
        <v/>
      </c>
      <c r="L27" s="184"/>
      <c r="M27" s="185"/>
    </row>
    <row r="28" spans="1:13" ht="30" customHeight="1">
      <c r="A28" s="42">
        <v>3</v>
      </c>
      <c r="B28" s="49" t="str">
        <f>IF(参加名簿!C32="","",参加名簿!C32)</f>
        <v/>
      </c>
      <c r="C28" s="49" t="str">
        <f>IF(参加名簿!D32="","",参加名簿!D32)</f>
        <v/>
      </c>
      <c r="D28" s="183" t="str">
        <f>IF(参加名簿!E32="","",参加名簿!E32)</f>
        <v/>
      </c>
      <c r="E28" s="184"/>
      <c r="F28" s="185"/>
      <c r="H28" s="178">
        <v>2</v>
      </c>
      <c r="I28" s="49" t="str">
        <f>IF(参加名簿!C38="","",参加名簿!C38)</f>
        <v/>
      </c>
      <c r="J28" s="49" t="str">
        <f>IF(参加名簿!D38="","",参加名簿!D38)</f>
        <v/>
      </c>
      <c r="K28" s="183" t="str">
        <f>IF(参加名簿!E38="","",参加名簿!E38)</f>
        <v/>
      </c>
      <c r="L28" s="184"/>
      <c r="M28" s="185"/>
    </row>
    <row r="29" spans="1:13" ht="30" customHeight="1">
      <c r="A29" s="42">
        <v>4</v>
      </c>
      <c r="B29" s="49" t="str">
        <f>IF(参加名簿!C33="","",参加名簿!C33)</f>
        <v/>
      </c>
      <c r="C29" s="49" t="str">
        <f>IF(参加名簿!D33="","",参加名簿!D33)</f>
        <v/>
      </c>
      <c r="D29" s="183" t="str">
        <f>IF(参加名簿!E33="","",参加名簿!E33)</f>
        <v/>
      </c>
      <c r="E29" s="184"/>
      <c r="F29" s="185"/>
      <c r="H29" s="179"/>
      <c r="I29" s="49" t="str">
        <f>IF(参加名簿!H38="","",参加名簿!H38)</f>
        <v/>
      </c>
      <c r="J29" s="49" t="str">
        <f>IF(参加名簿!I38="","",参加名簿!I38)</f>
        <v/>
      </c>
      <c r="K29" s="183" t="str">
        <f>IF(参加名簿!J38="","",参加名簿!J38)</f>
        <v/>
      </c>
      <c r="L29" s="184"/>
      <c r="M29" s="185"/>
    </row>
    <row r="31" spans="1:13">
      <c r="B31" t="s">
        <v>296</v>
      </c>
    </row>
    <row r="32" spans="1:13">
      <c r="B32" t="s">
        <v>297</v>
      </c>
    </row>
    <row r="33" spans="2:11">
      <c r="B33" t="s">
        <v>295</v>
      </c>
    </row>
    <row r="35" spans="2:11" ht="23.25" customHeight="1">
      <c r="B35" s="51" t="s">
        <v>420</v>
      </c>
      <c r="C35" s="54"/>
      <c r="D35" s="48" t="s">
        <v>303</v>
      </c>
      <c r="E35" s="54"/>
      <c r="F35" s="48" t="s">
        <v>304</v>
      </c>
      <c r="H35" s="45" t="s">
        <v>298</v>
      </c>
      <c r="I35" s="199"/>
      <c r="J35" s="199"/>
      <c r="K35" t="s">
        <v>299</v>
      </c>
    </row>
    <row r="36" spans="2:11" ht="23.25" customHeight="1">
      <c r="D36" s="198"/>
      <c r="E36" s="198"/>
      <c r="F36" s="198"/>
      <c r="G36" s="198"/>
      <c r="H36" s="198"/>
    </row>
  </sheetData>
  <sheetProtection password="EEA7" sheet="1" objects="1" scenarios="1" selectLockedCells="1"/>
  <mergeCells count="52">
    <mergeCell ref="K11:M11"/>
    <mergeCell ref="K12:M12"/>
    <mergeCell ref="K13:M13"/>
    <mergeCell ref="K14:M14"/>
    <mergeCell ref="D10:F10"/>
    <mergeCell ref="D11:F11"/>
    <mergeCell ref="D12:F12"/>
    <mergeCell ref="D36:E36"/>
    <mergeCell ref="I35:J35"/>
    <mergeCell ref="F36:H36"/>
    <mergeCell ref="D15:F15"/>
    <mergeCell ref="D16:F16"/>
    <mergeCell ref="D17:F17"/>
    <mergeCell ref="D18:F18"/>
    <mergeCell ref="D19:F19"/>
    <mergeCell ref="H26:H27"/>
    <mergeCell ref="H28:H29"/>
    <mergeCell ref="D20:F20"/>
    <mergeCell ref="D21:F21"/>
    <mergeCell ref="D22:F22"/>
    <mergeCell ref="H21:H22"/>
    <mergeCell ref="H19:H20"/>
    <mergeCell ref="K20:M20"/>
    <mergeCell ref="K21:M21"/>
    <mergeCell ref="K22:M22"/>
    <mergeCell ref="K19:M19"/>
    <mergeCell ref="K28:M28"/>
    <mergeCell ref="K29:M29"/>
    <mergeCell ref="D25:F25"/>
    <mergeCell ref="D26:F26"/>
    <mergeCell ref="D27:F27"/>
    <mergeCell ref="D28:F28"/>
    <mergeCell ref="D29:F29"/>
    <mergeCell ref="K25:M25"/>
    <mergeCell ref="K26:M26"/>
    <mergeCell ref="K27:M27"/>
    <mergeCell ref="A1:M1"/>
    <mergeCell ref="H11:H12"/>
    <mergeCell ref="H13:H14"/>
    <mergeCell ref="H15:H16"/>
    <mergeCell ref="H17:H18"/>
    <mergeCell ref="K15:M15"/>
    <mergeCell ref="K16:M16"/>
    <mergeCell ref="K17:M17"/>
    <mergeCell ref="K18:M18"/>
    <mergeCell ref="K10:M10"/>
    <mergeCell ref="D13:F13"/>
    <mergeCell ref="D14:F14"/>
    <mergeCell ref="B7:C7"/>
    <mergeCell ref="F7:G7"/>
    <mergeCell ref="G6:K6"/>
    <mergeCell ref="I7:K7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3" zoomScaleNormal="100" workbookViewId="0">
      <selection activeCell="C35" sqref="C35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177" t="s">
        <v>419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145" t="e">
        <f>VLOOKUP(A4,高体連加盟校一覧!$A$12:$H$67,2,)</f>
        <v>#N/A</v>
      </c>
      <c r="C6" s="152" t="s">
        <v>291</v>
      </c>
      <c r="D6" s="148" t="s">
        <v>292</v>
      </c>
      <c r="E6" s="145" t="s">
        <v>300</v>
      </c>
      <c r="F6" s="149" t="e">
        <f>VLOOKUP(A4,高体連加盟校一覧!$A$12:$H$67,5,)</f>
        <v>#N/A</v>
      </c>
      <c r="G6" s="196" t="e">
        <f>VLOOKUP(A4,高体連加盟校一覧!$A$12:$H$67,6,)</f>
        <v>#N/A</v>
      </c>
      <c r="H6" s="196"/>
      <c r="I6" s="196"/>
      <c r="J6" s="196"/>
      <c r="K6" s="197"/>
    </row>
    <row r="7" spans="1:13" ht="30" customHeight="1">
      <c r="A7" s="46" t="s">
        <v>3</v>
      </c>
      <c r="B7" s="195">
        <f>参加名簿!L3</f>
        <v>0</v>
      </c>
      <c r="C7" s="195"/>
      <c r="D7" s="150" t="s">
        <v>293</v>
      </c>
      <c r="E7" s="145" t="s">
        <v>301</v>
      </c>
      <c r="F7" s="196" t="e">
        <f>VLOOKUP(A4,高体連加盟校一覧!$A$12:$H$67,7,)</f>
        <v>#N/A</v>
      </c>
      <c r="G7" s="196"/>
      <c r="H7" s="151" t="s">
        <v>302</v>
      </c>
      <c r="I7" s="196" t="e">
        <f>VLOOKUP(A4,高体連加盟校一覧!$A$12:$H$67,8,)</f>
        <v>#N/A</v>
      </c>
      <c r="J7" s="196"/>
      <c r="K7" s="197"/>
    </row>
    <row r="9" spans="1:13" ht="20.25" customHeight="1">
      <c r="A9" t="s">
        <v>323</v>
      </c>
      <c r="H9" t="s">
        <v>324</v>
      </c>
    </row>
    <row r="10" spans="1:13" ht="24.75" customHeight="1">
      <c r="A10" s="49" t="s">
        <v>13</v>
      </c>
      <c r="B10" s="49" t="s">
        <v>294</v>
      </c>
      <c r="C10" s="49" t="s">
        <v>12</v>
      </c>
      <c r="D10" s="192" t="s">
        <v>9</v>
      </c>
      <c r="E10" s="193"/>
      <c r="F10" s="194"/>
      <c r="H10" s="49" t="s">
        <v>13</v>
      </c>
      <c r="I10" s="49" t="s">
        <v>294</v>
      </c>
      <c r="J10" s="49" t="s">
        <v>12</v>
      </c>
      <c r="K10" s="192" t="s">
        <v>9</v>
      </c>
      <c r="L10" s="193"/>
      <c r="M10" s="194"/>
    </row>
    <row r="11" spans="1:13" ht="30" customHeight="1">
      <c r="A11" s="49">
        <v>1</v>
      </c>
      <c r="B11" s="49" t="str">
        <f>IF(参加名簿!M6="","",参加名簿!M6)</f>
        <v/>
      </c>
      <c r="C11" s="49" t="str">
        <f>IF(参加名簿!N6="","",参加名簿!N6)</f>
        <v/>
      </c>
      <c r="D11" s="183" t="str">
        <f>IF(参加名簿!O6="","",参加名簿!O6)</f>
        <v/>
      </c>
      <c r="E11" s="184"/>
      <c r="F11" s="185"/>
      <c r="H11" s="178">
        <v>1</v>
      </c>
      <c r="I11" s="49" t="str">
        <f>IF(参加名簿!M21="","",参加名簿!M21)</f>
        <v/>
      </c>
      <c r="J11" s="49" t="str">
        <f>IF(参加名簿!N21="","",参加名簿!N21)</f>
        <v/>
      </c>
      <c r="K11" s="183" t="str">
        <f>IF(参加名簿!O21="","",参加名簿!O21)</f>
        <v/>
      </c>
      <c r="L11" s="184"/>
      <c r="M11" s="185"/>
    </row>
    <row r="12" spans="1:13" ht="30" customHeight="1">
      <c r="A12" s="49">
        <v>2</v>
      </c>
      <c r="B12" s="49" t="str">
        <f>IF(参加名簿!M7="","",参加名簿!M7)</f>
        <v/>
      </c>
      <c r="C12" s="49" t="str">
        <f>IF(参加名簿!N7="","",参加名簿!N7)</f>
        <v/>
      </c>
      <c r="D12" s="183" t="str">
        <f>IF(参加名簿!O7="","",参加名簿!O7)</f>
        <v/>
      </c>
      <c r="E12" s="184"/>
      <c r="F12" s="185"/>
      <c r="H12" s="179"/>
      <c r="I12" s="49" t="str">
        <f>IF(参加名簿!R21="","",参加名簿!R21)</f>
        <v/>
      </c>
      <c r="J12" s="49" t="str">
        <f>IF(参加名簿!S21="","",参加名簿!S21)</f>
        <v/>
      </c>
      <c r="K12" s="183" t="str">
        <f>IF(参加名簿!T21="","",参加名簿!T21)</f>
        <v/>
      </c>
      <c r="L12" s="184"/>
      <c r="M12" s="185"/>
    </row>
    <row r="13" spans="1:13" ht="30" customHeight="1">
      <c r="A13" s="49">
        <v>3</v>
      </c>
      <c r="B13" s="49" t="str">
        <f>IF(参加名簿!M8="","",参加名簿!M8)</f>
        <v/>
      </c>
      <c r="C13" s="49" t="str">
        <f>IF(参加名簿!N8="","",参加名簿!N8)</f>
        <v/>
      </c>
      <c r="D13" s="183" t="str">
        <f>IF(参加名簿!O8="","",参加名簿!O8)</f>
        <v/>
      </c>
      <c r="E13" s="184"/>
      <c r="F13" s="185"/>
      <c r="H13" s="178">
        <v>2</v>
      </c>
      <c r="I13" s="49" t="str">
        <f>IF(参加名簿!M22="","",参加名簿!M22)</f>
        <v/>
      </c>
      <c r="J13" s="49" t="str">
        <f>IF(参加名簿!N22="","",参加名簿!N22)</f>
        <v/>
      </c>
      <c r="K13" s="183" t="str">
        <f>IF(参加名簿!O22="","",参加名簿!O22)</f>
        <v/>
      </c>
      <c r="L13" s="184"/>
      <c r="M13" s="185"/>
    </row>
    <row r="14" spans="1:13" ht="30" customHeight="1">
      <c r="A14" s="49">
        <v>4</v>
      </c>
      <c r="B14" s="49" t="str">
        <f>IF(参加名簿!M9="","",参加名簿!M9)</f>
        <v/>
      </c>
      <c r="C14" s="49" t="str">
        <f>IF(参加名簿!N9="","",参加名簿!N9)</f>
        <v/>
      </c>
      <c r="D14" s="183" t="str">
        <f>IF(参加名簿!O9="","",参加名簿!O9)</f>
        <v/>
      </c>
      <c r="E14" s="184"/>
      <c r="F14" s="185"/>
      <c r="H14" s="179"/>
      <c r="I14" s="49" t="str">
        <f>IF(参加名簿!R22="","",参加名簿!R22)</f>
        <v/>
      </c>
      <c r="J14" s="49" t="str">
        <f>IF(参加名簿!S22="","",参加名簿!S22)</f>
        <v/>
      </c>
      <c r="K14" s="183" t="str">
        <f>IF(参加名簿!T22="","",参加名簿!T22)</f>
        <v/>
      </c>
      <c r="L14" s="184"/>
      <c r="M14" s="185"/>
    </row>
    <row r="15" spans="1:13" ht="30" customHeight="1">
      <c r="A15" s="49">
        <v>5</v>
      </c>
      <c r="B15" s="49" t="str">
        <f>IF(参加名簿!M10="","",参加名簿!M10)</f>
        <v/>
      </c>
      <c r="C15" s="49" t="str">
        <f>IF(参加名簿!N10="","",参加名簿!N10)</f>
        <v/>
      </c>
      <c r="D15" s="183" t="str">
        <f>IF(参加名簿!O10="","",参加名簿!O10)</f>
        <v/>
      </c>
      <c r="E15" s="184"/>
      <c r="F15" s="185"/>
      <c r="H15" s="178">
        <v>3</v>
      </c>
      <c r="I15" s="49" t="str">
        <f>IF(参加名簿!M23="","",参加名簿!M23)</f>
        <v/>
      </c>
      <c r="J15" s="49" t="str">
        <f>IF(参加名簿!N23="","",参加名簿!N23)</f>
        <v/>
      </c>
      <c r="K15" s="183" t="str">
        <f>IF(参加名簿!O23="","",参加名簿!O23)</f>
        <v/>
      </c>
      <c r="L15" s="184"/>
      <c r="M15" s="185"/>
    </row>
    <row r="16" spans="1:13" ht="30" customHeight="1">
      <c r="A16" s="49">
        <v>6</v>
      </c>
      <c r="B16" s="49" t="str">
        <f>IF(参加名簿!M11="","",参加名簿!M11)</f>
        <v/>
      </c>
      <c r="C16" s="49" t="str">
        <f>IF(参加名簿!N11="","",参加名簿!N11)</f>
        <v/>
      </c>
      <c r="D16" s="183" t="str">
        <f>IF(参加名簿!O11="","",参加名簿!O11)</f>
        <v/>
      </c>
      <c r="E16" s="184"/>
      <c r="F16" s="185"/>
      <c r="H16" s="179"/>
      <c r="I16" s="49" t="str">
        <f>IF(参加名簿!R23="","",参加名簿!R23)</f>
        <v/>
      </c>
      <c r="J16" s="49" t="str">
        <f>IF(参加名簿!S23="","",参加名簿!S23)</f>
        <v/>
      </c>
      <c r="K16" s="183" t="str">
        <f>IF(参加名簿!T23="","",参加名簿!T23)</f>
        <v/>
      </c>
      <c r="L16" s="184"/>
      <c r="M16" s="185"/>
    </row>
    <row r="17" spans="1:13" ht="30" customHeight="1" thickBot="1">
      <c r="A17" s="52">
        <v>7</v>
      </c>
      <c r="B17" s="52" t="str">
        <f>IF(参加名簿!M12="","",参加名簿!M12)</f>
        <v/>
      </c>
      <c r="C17" s="52" t="str">
        <f>IF(参加名簿!N12="","",参加名簿!N12)</f>
        <v/>
      </c>
      <c r="D17" s="186" t="str">
        <f>IF(参加名簿!O12="","",参加名簿!O12)</f>
        <v/>
      </c>
      <c r="E17" s="187"/>
      <c r="F17" s="188"/>
      <c r="H17" s="178">
        <v>4</v>
      </c>
      <c r="I17" s="49" t="str">
        <f>IF(参加名簿!M24="","",参加名簿!M24)</f>
        <v/>
      </c>
      <c r="J17" s="49" t="str">
        <f>IF(参加名簿!N24="","",参加名簿!N24)</f>
        <v/>
      </c>
      <c r="K17" s="183" t="str">
        <f>IF(参加名簿!O24="","",参加名簿!O24)</f>
        <v/>
      </c>
      <c r="L17" s="184"/>
      <c r="M17" s="185"/>
    </row>
    <row r="18" spans="1:13" ht="30" customHeight="1" thickBot="1">
      <c r="A18" s="50">
        <v>8</v>
      </c>
      <c r="B18" s="50" t="str">
        <f>IF(参加名簿!M13="","",参加名簿!M13)</f>
        <v/>
      </c>
      <c r="C18" s="50" t="str">
        <f>IF(参加名簿!N13="","",参加名簿!N13)</f>
        <v/>
      </c>
      <c r="D18" s="189" t="str">
        <f>IF(参加名簿!O13="","",参加名簿!O13)</f>
        <v/>
      </c>
      <c r="E18" s="190"/>
      <c r="F18" s="191"/>
      <c r="H18" s="200"/>
      <c r="I18" s="52" t="str">
        <f>IF(参加名簿!R24="","",参加名簿!R24)</f>
        <v/>
      </c>
      <c r="J18" s="52" t="str">
        <f>IF(参加名簿!S24="","",参加名簿!S24)</f>
        <v/>
      </c>
      <c r="K18" s="186" t="str">
        <f>IF(参加名簿!T24="","",参加名簿!T24)</f>
        <v/>
      </c>
      <c r="L18" s="187"/>
      <c r="M18" s="188"/>
    </row>
    <row r="19" spans="1:13" ht="30" customHeight="1">
      <c r="A19" s="49">
        <v>9</v>
      </c>
      <c r="B19" s="49" t="str">
        <f>IF(参加名簿!M14="","",参加名簿!M14)</f>
        <v/>
      </c>
      <c r="C19" s="49" t="str">
        <f>IF(参加名簿!N14="","",参加名簿!N14)</f>
        <v/>
      </c>
      <c r="D19" s="183" t="str">
        <f>IF(参加名簿!O14="","",参加名簿!O14)</f>
        <v/>
      </c>
      <c r="E19" s="184"/>
      <c r="F19" s="185"/>
      <c r="H19" s="182">
        <v>5</v>
      </c>
      <c r="I19" s="50" t="str">
        <f>IF(参加名簿!M25="","",参加名簿!M25)</f>
        <v/>
      </c>
      <c r="J19" s="50" t="str">
        <f>IF(参加名簿!N25="","",参加名簿!N25)</f>
        <v/>
      </c>
      <c r="K19" s="189" t="str">
        <f>IF(参加名簿!O25="","",参加名簿!O25)</f>
        <v/>
      </c>
      <c r="L19" s="190"/>
      <c r="M19" s="191"/>
    </row>
    <row r="20" spans="1:13" ht="30" customHeight="1">
      <c r="A20" s="49">
        <v>10</v>
      </c>
      <c r="B20" s="49" t="str">
        <f>IF(参加名簿!M15="","",参加名簿!M15)</f>
        <v/>
      </c>
      <c r="C20" s="49" t="str">
        <f>IF(参加名簿!N15="","",参加名簿!N15)</f>
        <v/>
      </c>
      <c r="D20" s="183" t="str">
        <f>IF(参加名簿!O15="","",参加名簿!O15)</f>
        <v/>
      </c>
      <c r="E20" s="184"/>
      <c r="F20" s="185"/>
      <c r="H20" s="179"/>
      <c r="I20" s="49" t="str">
        <f>IF(参加名簿!R25="","",参加名簿!R25)</f>
        <v/>
      </c>
      <c r="J20" s="49" t="str">
        <f>IF(参加名簿!S25="","",参加名簿!S25)</f>
        <v/>
      </c>
      <c r="K20" s="183" t="str">
        <f>IF(参加名簿!T25="","",参加名簿!T25)</f>
        <v/>
      </c>
      <c r="L20" s="184"/>
      <c r="M20" s="185"/>
    </row>
    <row r="21" spans="1:13" ht="30" customHeight="1">
      <c r="A21" s="49">
        <v>11</v>
      </c>
      <c r="B21" s="49" t="str">
        <f>IF(参加名簿!M16="","",参加名簿!M16)</f>
        <v/>
      </c>
      <c r="C21" s="49" t="str">
        <f>IF(参加名簿!N16="","",参加名簿!N16)</f>
        <v/>
      </c>
      <c r="D21" s="183" t="str">
        <f>IF(参加名簿!O16="","",参加名簿!O16)</f>
        <v/>
      </c>
      <c r="E21" s="184"/>
      <c r="F21" s="185"/>
      <c r="H21" s="178">
        <v>6</v>
      </c>
      <c r="I21" s="49" t="str">
        <f>IF(参加名簿!M26="","",参加名簿!M26)</f>
        <v/>
      </c>
      <c r="J21" s="49" t="str">
        <f>IF(参加名簿!N26="","",参加名簿!N26)</f>
        <v/>
      </c>
      <c r="K21" s="183" t="str">
        <f>IF(参加名簿!O26="","",参加名簿!O26)</f>
        <v/>
      </c>
      <c r="L21" s="184"/>
      <c r="M21" s="185"/>
    </row>
    <row r="22" spans="1:13" ht="30" customHeight="1">
      <c r="A22" s="49">
        <v>12</v>
      </c>
      <c r="B22" s="49" t="str">
        <f>IF(参加名簿!M17="","",参加名簿!M17)</f>
        <v/>
      </c>
      <c r="C22" s="49" t="str">
        <f>IF(参加名簿!N17="","",参加名簿!N17)</f>
        <v/>
      </c>
      <c r="D22" s="183" t="str">
        <f>IF(参加名簿!O17="","",参加名簿!O17)</f>
        <v/>
      </c>
      <c r="E22" s="184"/>
      <c r="F22" s="185"/>
      <c r="H22" s="179"/>
      <c r="I22" s="49" t="str">
        <f>IF(参加名簿!R26="","",参加名簿!R26)</f>
        <v/>
      </c>
      <c r="J22" s="49" t="str">
        <f>IF(参加名簿!S26="","",参加名簿!S26)</f>
        <v/>
      </c>
      <c r="K22" s="183" t="str">
        <f>IF(参加名簿!T26="","",参加名簿!T26)</f>
        <v/>
      </c>
      <c r="L22" s="184"/>
      <c r="M22" s="185"/>
    </row>
    <row r="23" spans="1:13">
      <c r="A23" s="48"/>
    </row>
    <row r="24" spans="1:13" ht="20.25" customHeight="1">
      <c r="A24" s="44" t="s">
        <v>325</v>
      </c>
      <c r="H24" t="s">
        <v>326</v>
      </c>
    </row>
    <row r="25" spans="1:13" ht="24.75" customHeight="1">
      <c r="A25" s="49" t="s">
        <v>13</v>
      </c>
      <c r="B25" s="49" t="s">
        <v>294</v>
      </c>
      <c r="C25" s="49" t="s">
        <v>12</v>
      </c>
      <c r="D25" s="192" t="s">
        <v>9</v>
      </c>
      <c r="E25" s="193"/>
      <c r="F25" s="194"/>
      <c r="H25" s="49" t="s">
        <v>13</v>
      </c>
      <c r="I25" s="49" t="s">
        <v>294</v>
      </c>
      <c r="J25" s="49" t="s">
        <v>12</v>
      </c>
      <c r="K25" s="192" t="s">
        <v>9</v>
      </c>
      <c r="L25" s="193"/>
      <c r="M25" s="194"/>
    </row>
    <row r="26" spans="1:13" ht="30" customHeight="1">
      <c r="A26" s="49">
        <v>1</v>
      </c>
      <c r="B26" s="49" t="str">
        <f>IF(参加名簿!M30="","",参加名簿!M30)</f>
        <v/>
      </c>
      <c r="C26" s="49" t="str">
        <f>IF(参加名簿!N30="","",参加名簿!N30)</f>
        <v/>
      </c>
      <c r="D26" s="183" t="str">
        <f>IF(参加名簿!O30="","",参加名簿!O30)</f>
        <v/>
      </c>
      <c r="E26" s="184"/>
      <c r="F26" s="185"/>
      <c r="H26" s="178">
        <v>1</v>
      </c>
      <c r="I26" s="49" t="str">
        <f>IF(参加名簿!M37="","",参加名簿!M37)</f>
        <v/>
      </c>
      <c r="J26" s="49" t="str">
        <f>IF(参加名簿!N37="","",参加名簿!N37)</f>
        <v/>
      </c>
      <c r="K26" s="183" t="str">
        <f>IF(参加名簿!O37="","",参加名簿!O37)</f>
        <v/>
      </c>
      <c r="L26" s="184"/>
      <c r="M26" s="185"/>
    </row>
    <row r="27" spans="1:13" ht="30" customHeight="1">
      <c r="A27" s="49">
        <v>2</v>
      </c>
      <c r="B27" s="49" t="str">
        <f>IF(参加名簿!M31="","",参加名簿!M31)</f>
        <v/>
      </c>
      <c r="C27" s="49" t="str">
        <f>IF(参加名簿!N31="","",参加名簿!N31)</f>
        <v/>
      </c>
      <c r="D27" s="183" t="str">
        <f>IF(参加名簿!O31="","",参加名簿!O31)</f>
        <v/>
      </c>
      <c r="E27" s="184"/>
      <c r="F27" s="185"/>
      <c r="H27" s="179"/>
      <c r="I27" s="49" t="str">
        <f>IF(参加名簿!R37="","",参加名簿!R37)</f>
        <v/>
      </c>
      <c r="J27" s="49" t="str">
        <f>IF(参加名簿!S37="","",参加名簿!S37)</f>
        <v/>
      </c>
      <c r="K27" s="183" t="str">
        <f>IF(参加名簿!T37="","",参加名簿!T37)</f>
        <v/>
      </c>
      <c r="L27" s="184"/>
      <c r="M27" s="185"/>
    </row>
    <row r="28" spans="1:13" ht="30" customHeight="1">
      <c r="A28" s="49">
        <v>3</v>
      </c>
      <c r="B28" s="49" t="str">
        <f>IF(参加名簿!M32="","",参加名簿!M32)</f>
        <v/>
      </c>
      <c r="C28" s="49" t="str">
        <f>IF(参加名簿!N32="","",参加名簿!N32)</f>
        <v/>
      </c>
      <c r="D28" s="183" t="str">
        <f>IF(参加名簿!O32="","",参加名簿!O32)</f>
        <v/>
      </c>
      <c r="E28" s="184"/>
      <c r="F28" s="185"/>
      <c r="H28" s="178">
        <v>2</v>
      </c>
      <c r="I28" s="49" t="str">
        <f>IF(参加名簿!M38="","",参加名簿!M38)</f>
        <v/>
      </c>
      <c r="J28" s="49" t="str">
        <f>IF(参加名簿!N38="","",参加名簿!N38)</f>
        <v/>
      </c>
      <c r="K28" s="183" t="str">
        <f>IF(参加名簿!O38="","",参加名簿!O38)</f>
        <v/>
      </c>
      <c r="L28" s="184"/>
      <c r="M28" s="185"/>
    </row>
    <row r="29" spans="1:13" ht="30" customHeight="1">
      <c r="A29" s="49">
        <v>4</v>
      </c>
      <c r="B29" s="49" t="str">
        <f>IF(参加名簿!M33="","",参加名簿!M33)</f>
        <v/>
      </c>
      <c r="C29" s="49" t="str">
        <f>IF(参加名簿!N33="","",参加名簿!N33)</f>
        <v/>
      </c>
      <c r="D29" s="183" t="str">
        <f>IF(参加名簿!O33="","",参加名簿!O33)</f>
        <v/>
      </c>
      <c r="E29" s="184"/>
      <c r="F29" s="185"/>
      <c r="H29" s="179"/>
      <c r="I29" s="49" t="str">
        <f>IF(参加名簿!R38="","",参加名簿!R38)</f>
        <v/>
      </c>
      <c r="J29" s="49" t="str">
        <f>IF(参加名簿!S38="","",参加名簿!S38)</f>
        <v/>
      </c>
      <c r="K29" s="183" t="str">
        <f>IF(参加名簿!T38="","",参加名簿!T38)</f>
        <v/>
      </c>
      <c r="L29" s="184"/>
      <c r="M29" s="185"/>
    </row>
    <row r="31" spans="1:13">
      <c r="B31" t="s">
        <v>296</v>
      </c>
    </row>
    <row r="32" spans="1:13">
      <c r="B32" t="s">
        <v>297</v>
      </c>
    </row>
    <row r="33" spans="2:11">
      <c r="B33" t="s">
        <v>295</v>
      </c>
    </row>
    <row r="35" spans="2:11" ht="23.25" customHeight="1">
      <c r="B35" s="51" t="s">
        <v>420</v>
      </c>
      <c r="C35" s="54"/>
      <c r="D35" s="48" t="s">
        <v>303</v>
      </c>
      <c r="E35" s="54"/>
      <c r="F35" s="48" t="s">
        <v>304</v>
      </c>
      <c r="H35" s="45" t="s">
        <v>298</v>
      </c>
      <c r="I35" s="199"/>
      <c r="J35" s="199"/>
      <c r="K35" t="s">
        <v>299</v>
      </c>
    </row>
    <row r="36" spans="2:11" ht="23.25" customHeight="1">
      <c r="D36" s="198"/>
      <c r="E36" s="198"/>
      <c r="F36" s="198"/>
      <c r="G36" s="198"/>
      <c r="H36" s="198"/>
    </row>
  </sheetData>
  <sheetProtection password="EEA7" sheet="1" objects="1" scenarios="1" selectLockedCells="1"/>
  <mergeCells count="52">
    <mergeCell ref="D11:F11"/>
    <mergeCell ref="H11:H12"/>
    <mergeCell ref="K11:M11"/>
    <mergeCell ref="D12:F12"/>
    <mergeCell ref="K12:M12"/>
    <mergeCell ref="B7:C7"/>
    <mergeCell ref="F7:G7"/>
    <mergeCell ref="G6:K6"/>
    <mergeCell ref="I7:K7"/>
    <mergeCell ref="D10:F10"/>
    <mergeCell ref="K10:M10"/>
    <mergeCell ref="D17:F17"/>
    <mergeCell ref="K13:M13"/>
    <mergeCell ref="D14:F14"/>
    <mergeCell ref="K14:M14"/>
    <mergeCell ref="D15:F15"/>
    <mergeCell ref="H15:H16"/>
    <mergeCell ref="K15:M15"/>
    <mergeCell ref="D16:F16"/>
    <mergeCell ref="K16:M16"/>
    <mergeCell ref="H13:H14"/>
    <mergeCell ref="D13:F13"/>
    <mergeCell ref="D18:F18"/>
    <mergeCell ref="K18:M18"/>
    <mergeCell ref="D19:F19"/>
    <mergeCell ref="H19:H20"/>
    <mergeCell ref="K19:M19"/>
    <mergeCell ref="D20:F20"/>
    <mergeCell ref="K20:M20"/>
    <mergeCell ref="D36:E36"/>
    <mergeCell ref="F36:H36"/>
    <mergeCell ref="D28:F28"/>
    <mergeCell ref="H28:H29"/>
    <mergeCell ref="D26:F26"/>
    <mergeCell ref="H26:H27"/>
    <mergeCell ref="D27:F27"/>
    <mergeCell ref="A1:M1"/>
    <mergeCell ref="K28:M28"/>
    <mergeCell ref="D29:F29"/>
    <mergeCell ref="K29:M29"/>
    <mergeCell ref="I35:J35"/>
    <mergeCell ref="K26:M26"/>
    <mergeCell ref="K27:M27"/>
    <mergeCell ref="D21:F21"/>
    <mergeCell ref="K21:M21"/>
    <mergeCell ref="D22:F22"/>
    <mergeCell ref="K22:M22"/>
    <mergeCell ref="D25:F25"/>
    <mergeCell ref="K25:M25"/>
    <mergeCell ref="H21:H22"/>
    <mergeCell ref="H17:H18"/>
    <mergeCell ref="K17:M17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7" zoomScale="60" zoomScaleNormal="100" workbookViewId="0">
      <selection activeCell="F26" sqref="F26:J26"/>
    </sheetView>
  </sheetViews>
  <sheetFormatPr defaultRowHeight="13.5"/>
  <cols>
    <col min="1" max="1" width="5.625" style="62" customWidth="1"/>
    <col min="2" max="5" width="15.625" style="62" customWidth="1"/>
    <col min="6" max="9" width="4.75" style="62" customWidth="1"/>
    <col min="10" max="10" width="5" style="62" customWidth="1"/>
    <col min="11" max="11" width="15.625" style="62" customWidth="1"/>
    <col min="12" max="12" width="3.25" style="62" customWidth="1"/>
    <col min="13" max="15" width="9.625" style="62" customWidth="1"/>
    <col min="16" max="260" width="9" style="62"/>
    <col min="261" max="261" width="5.625" style="62" customWidth="1"/>
    <col min="262" max="267" width="15.625" style="62" customWidth="1"/>
    <col min="268" max="268" width="3.25" style="62" customWidth="1"/>
    <col min="269" max="271" width="9.625" style="62" customWidth="1"/>
    <col min="272" max="516" width="9" style="62"/>
    <col min="517" max="517" width="5.625" style="62" customWidth="1"/>
    <col min="518" max="523" width="15.625" style="62" customWidth="1"/>
    <col min="524" max="524" width="3.25" style="62" customWidth="1"/>
    <col min="525" max="527" width="9.625" style="62" customWidth="1"/>
    <col min="528" max="772" width="9" style="62"/>
    <col min="773" max="773" width="5.625" style="62" customWidth="1"/>
    <col min="774" max="779" width="15.625" style="62" customWidth="1"/>
    <col min="780" max="780" width="3.25" style="62" customWidth="1"/>
    <col min="781" max="783" width="9.625" style="62" customWidth="1"/>
    <col min="784" max="1028" width="9" style="62"/>
    <col min="1029" max="1029" width="5.625" style="62" customWidth="1"/>
    <col min="1030" max="1035" width="15.625" style="62" customWidth="1"/>
    <col min="1036" max="1036" width="3.25" style="62" customWidth="1"/>
    <col min="1037" max="1039" width="9.625" style="62" customWidth="1"/>
    <col min="1040" max="1284" width="9" style="62"/>
    <col min="1285" max="1285" width="5.625" style="62" customWidth="1"/>
    <col min="1286" max="1291" width="15.625" style="62" customWidth="1"/>
    <col min="1292" max="1292" width="3.25" style="62" customWidth="1"/>
    <col min="1293" max="1295" width="9.625" style="62" customWidth="1"/>
    <col min="1296" max="1540" width="9" style="62"/>
    <col min="1541" max="1541" width="5.625" style="62" customWidth="1"/>
    <col min="1542" max="1547" width="15.625" style="62" customWidth="1"/>
    <col min="1548" max="1548" width="3.25" style="62" customWidth="1"/>
    <col min="1549" max="1551" width="9.625" style="62" customWidth="1"/>
    <col min="1552" max="1796" width="9" style="62"/>
    <col min="1797" max="1797" width="5.625" style="62" customWidth="1"/>
    <col min="1798" max="1803" width="15.625" style="62" customWidth="1"/>
    <col min="1804" max="1804" width="3.25" style="62" customWidth="1"/>
    <col min="1805" max="1807" width="9.625" style="62" customWidth="1"/>
    <col min="1808" max="2052" width="9" style="62"/>
    <col min="2053" max="2053" width="5.625" style="62" customWidth="1"/>
    <col min="2054" max="2059" width="15.625" style="62" customWidth="1"/>
    <col min="2060" max="2060" width="3.25" style="62" customWidth="1"/>
    <col min="2061" max="2063" width="9.625" style="62" customWidth="1"/>
    <col min="2064" max="2308" width="9" style="62"/>
    <col min="2309" max="2309" width="5.625" style="62" customWidth="1"/>
    <col min="2310" max="2315" width="15.625" style="62" customWidth="1"/>
    <col min="2316" max="2316" width="3.25" style="62" customWidth="1"/>
    <col min="2317" max="2319" width="9.625" style="62" customWidth="1"/>
    <col min="2320" max="2564" width="9" style="62"/>
    <col min="2565" max="2565" width="5.625" style="62" customWidth="1"/>
    <col min="2566" max="2571" width="15.625" style="62" customWidth="1"/>
    <col min="2572" max="2572" width="3.25" style="62" customWidth="1"/>
    <col min="2573" max="2575" width="9.625" style="62" customWidth="1"/>
    <col min="2576" max="2820" width="9" style="62"/>
    <col min="2821" max="2821" width="5.625" style="62" customWidth="1"/>
    <col min="2822" max="2827" width="15.625" style="62" customWidth="1"/>
    <col min="2828" max="2828" width="3.25" style="62" customWidth="1"/>
    <col min="2829" max="2831" width="9.625" style="62" customWidth="1"/>
    <col min="2832" max="3076" width="9" style="62"/>
    <col min="3077" max="3077" width="5.625" style="62" customWidth="1"/>
    <col min="3078" max="3083" width="15.625" style="62" customWidth="1"/>
    <col min="3084" max="3084" width="3.25" style="62" customWidth="1"/>
    <col min="3085" max="3087" width="9.625" style="62" customWidth="1"/>
    <col min="3088" max="3332" width="9" style="62"/>
    <col min="3333" max="3333" width="5.625" style="62" customWidth="1"/>
    <col min="3334" max="3339" width="15.625" style="62" customWidth="1"/>
    <col min="3340" max="3340" width="3.25" style="62" customWidth="1"/>
    <col min="3341" max="3343" width="9.625" style="62" customWidth="1"/>
    <col min="3344" max="3588" width="9" style="62"/>
    <col min="3589" max="3589" width="5.625" style="62" customWidth="1"/>
    <col min="3590" max="3595" width="15.625" style="62" customWidth="1"/>
    <col min="3596" max="3596" width="3.25" style="62" customWidth="1"/>
    <col min="3597" max="3599" width="9.625" style="62" customWidth="1"/>
    <col min="3600" max="3844" width="9" style="62"/>
    <col min="3845" max="3845" width="5.625" style="62" customWidth="1"/>
    <col min="3846" max="3851" width="15.625" style="62" customWidth="1"/>
    <col min="3852" max="3852" width="3.25" style="62" customWidth="1"/>
    <col min="3853" max="3855" width="9.625" style="62" customWidth="1"/>
    <col min="3856" max="4100" width="9" style="62"/>
    <col min="4101" max="4101" width="5.625" style="62" customWidth="1"/>
    <col min="4102" max="4107" width="15.625" style="62" customWidth="1"/>
    <col min="4108" max="4108" width="3.25" style="62" customWidth="1"/>
    <col min="4109" max="4111" width="9.625" style="62" customWidth="1"/>
    <col min="4112" max="4356" width="9" style="62"/>
    <col min="4357" max="4357" width="5.625" style="62" customWidth="1"/>
    <col min="4358" max="4363" width="15.625" style="62" customWidth="1"/>
    <col min="4364" max="4364" width="3.25" style="62" customWidth="1"/>
    <col min="4365" max="4367" width="9.625" style="62" customWidth="1"/>
    <col min="4368" max="4612" width="9" style="62"/>
    <col min="4613" max="4613" width="5.625" style="62" customWidth="1"/>
    <col min="4614" max="4619" width="15.625" style="62" customWidth="1"/>
    <col min="4620" max="4620" width="3.25" style="62" customWidth="1"/>
    <col min="4621" max="4623" width="9.625" style="62" customWidth="1"/>
    <col min="4624" max="4868" width="9" style="62"/>
    <col min="4869" max="4869" width="5.625" style="62" customWidth="1"/>
    <col min="4870" max="4875" width="15.625" style="62" customWidth="1"/>
    <col min="4876" max="4876" width="3.25" style="62" customWidth="1"/>
    <col min="4877" max="4879" width="9.625" style="62" customWidth="1"/>
    <col min="4880" max="5124" width="9" style="62"/>
    <col min="5125" max="5125" width="5.625" style="62" customWidth="1"/>
    <col min="5126" max="5131" width="15.625" style="62" customWidth="1"/>
    <col min="5132" max="5132" width="3.25" style="62" customWidth="1"/>
    <col min="5133" max="5135" width="9.625" style="62" customWidth="1"/>
    <col min="5136" max="5380" width="9" style="62"/>
    <col min="5381" max="5381" width="5.625" style="62" customWidth="1"/>
    <col min="5382" max="5387" width="15.625" style="62" customWidth="1"/>
    <col min="5388" max="5388" width="3.25" style="62" customWidth="1"/>
    <col min="5389" max="5391" width="9.625" style="62" customWidth="1"/>
    <col min="5392" max="5636" width="9" style="62"/>
    <col min="5637" max="5637" width="5.625" style="62" customWidth="1"/>
    <col min="5638" max="5643" width="15.625" style="62" customWidth="1"/>
    <col min="5644" max="5644" width="3.25" style="62" customWidth="1"/>
    <col min="5645" max="5647" width="9.625" style="62" customWidth="1"/>
    <col min="5648" max="5892" width="9" style="62"/>
    <col min="5893" max="5893" width="5.625" style="62" customWidth="1"/>
    <col min="5894" max="5899" width="15.625" style="62" customWidth="1"/>
    <col min="5900" max="5900" width="3.25" style="62" customWidth="1"/>
    <col min="5901" max="5903" width="9.625" style="62" customWidth="1"/>
    <col min="5904" max="6148" width="9" style="62"/>
    <col min="6149" max="6149" width="5.625" style="62" customWidth="1"/>
    <col min="6150" max="6155" width="15.625" style="62" customWidth="1"/>
    <col min="6156" max="6156" width="3.25" style="62" customWidth="1"/>
    <col min="6157" max="6159" width="9.625" style="62" customWidth="1"/>
    <col min="6160" max="6404" width="9" style="62"/>
    <col min="6405" max="6405" width="5.625" style="62" customWidth="1"/>
    <col min="6406" max="6411" width="15.625" style="62" customWidth="1"/>
    <col min="6412" max="6412" width="3.25" style="62" customWidth="1"/>
    <col min="6413" max="6415" width="9.625" style="62" customWidth="1"/>
    <col min="6416" max="6660" width="9" style="62"/>
    <col min="6661" max="6661" width="5.625" style="62" customWidth="1"/>
    <col min="6662" max="6667" width="15.625" style="62" customWidth="1"/>
    <col min="6668" max="6668" width="3.25" style="62" customWidth="1"/>
    <col min="6669" max="6671" width="9.625" style="62" customWidth="1"/>
    <col min="6672" max="6916" width="9" style="62"/>
    <col min="6917" max="6917" width="5.625" style="62" customWidth="1"/>
    <col min="6918" max="6923" width="15.625" style="62" customWidth="1"/>
    <col min="6924" max="6924" width="3.25" style="62" customWidth="1"/>
    <col min="6925" max="6927" width="9.625" style="62" customWidth="1"/>
    <col min="6928" max="7172" width="9" style="62"/>
    <col min="7173" max="7173" width="5.625" style="62" customWidth="1"/>
    <col min="7174" max="7179" width="15.625" style="62" customWidth="1"/>
    <col min="7180" max="7180" width="3.25" style="62" customWidth="1"/>
    <col min="7181" max="7183" width="9.625" style="62" customWidth="1"/>
    <col min="7184" max="7428" width="9" style="62"/>
    <col min="7429" max="7429" width="5.625" style="62" customWidth="1"/>
    <col min="7430" max="7435" width="15.625" style="62" customWidth="1"/>
    <col min="7436" max="7436" width="3.25" style="62" customWidth="1"/>
    <col min="7437" max="7439" width="9.625" style="62" customWidth="1"/>
    <col min="7440" max="7684" width="9" style="62"/>
    <col min="7685" max="7685" width="5.625" style="62" customWidth="1"/>
    <col min="7686" max="7691" width="15.625" style="62" customWidth="1"/>
    <col min="7692" max="7692" width="3.25" style="62" customWidth="1"/>
    <col min="7693" max="7695" width="9.625" style="62" customWidth="1"/>
    <col min="7696" max="7940" width="9" style="62"/>
    <col min="7941" max="7941" width="5.625" style="62" customWidth="1"/>
    <col min="7942" max="7947" width="15.625" style="62" customWidth="1"/>
    <col min="7948" max="7948" width="3.25" style="62" customWidth="1"/>
    <col min="7949" max="7951" width="9.625" style="62" customWidth="1"/>
    <col min="7952" max="8196" width="9" style="62"/>
    <col min="8197" max="8197" width="5.625" style="62" customWidth="1"/>
    <col min="8198" max="8203" width="15.625" style="62" customWidth="1"/>
    <col min="8204" max="8204" width="3.25" style="62" customWidth="1"/>
    <col min="8205" max="8207" width="9.625" style="62" customWidth="1"/>
    <col min="8208" max="8452" width="9" style="62"/>
    <col min="8453" max="8453" width="5.625" style="62" customWidth="1"/>
    <col min="8454" max="8459" width="15.625" style="62" customWidth="1"/>
    <col min="8460" max="8460" width="3.25" style="62" customWidth="1"/>
    <col min="8461" max="8463" width="9.625" style="62" customWidth="1"/>
    <col min="8464" max="8708" width="9" style="62"/>
    <col min="8709" max="8709" width="5.625" style="62" customWidth="1"/>
    <col min="8710" max="8715" width="15.625" style="62" customWidth="1"/>
    <col min="8716" max="8716" width="3.25" style="62" customWidth="1"/>
    <col min="8717" max="8719" width="9.625" style="62" customWidth="1"/>
    <col min="8720" max="8964" width="9" style="62"/>
    <col min="8965" max="8965" width="5.625" style="62" customWidth="1"/>
    <col min="8966" max="8971" width="15.625" style="62" customWidth="1"/>
    <col min="8972" max="8972" width="3.25" style="62" customWidth="1"/>
    <col min="8973" max="8975" width="9.625" style="62" customWidth="1"/>
    <col min="8976" max="9220" width="9" style="62"/>
    <col min="9221" max="9221" width="5.625" style="62" customWidth="1"/>
    <col min="9222" max="9227" width="15.625" style="62" customWidth="1"/>
    <col min="9228" max="9228" width="3.25" style="62" customWidth="1"/>
    <col min="9229" max="9231" width="9.625" style="62" customWidth="1"/>
    <col min="9232" max="9476" width="9" style="62"/>
    <col min="9477" max="9477" width="5.625" style="62" customWidth="1"/>
    <col min="9478" max="9483" width="15.625" style="62" customWidth="1"/>
    <col min="9484" max="9484" width="3.25" style="62" customWidth="1"/>
    <col min="9485" max="9487" width="9.625" style="62" customWidth="1"/>
    <col min="9488" max="9732" width="9" style="62"/>
    <col min="9733" max="9733" width="5.625" style="62" customWidth="1"/>
    <col min="9734" max="9739" width="15.625" style="62" customWidth="1"/>
    <col min="9740" max="9740" width="3.25" style="62" customWidth="1"/>
    <col min="9741" max="9743" width="9.625" style="62" customWidth="1"/>
    <col min="9744" max="9988" width="9" style="62"/>
    <col min="9989" max="9989" width="5.625" style="62" customWidth="1"/>
    <col min="9990" max="9995" width="15.625" style="62" customWidth="1"/>
    <col min="9996" max="9996" width="3.25" style="62" customWidth="1"/>
    <col min="9997" max="9999" width="9.625" style="62" customWidth="1"/>
    <col min="10000" max="10244" width="9" style="62"/>
    <col min="10245" max="10245" width="5.625" style="62" customWidth="1"/>
    <col min="10246" max="10251" width="15.625" style="62" customWidth="1"/>
    <col min="10252" max="10252" width="3.25" style="62" customWidth="1"/>
    <col min="10253" max="10255" width="9.625" style="62" customWidth="1"/>
    <col min="10256" max="10500" width="9" style="62"/>
    <col min="10501" max="10501" width="5.625" style="62" customWidth="1"/>
    <col min="10502" max="10507" width="15.625" style="62" customWidth="1"/>
    <col min="10508" max="10508" width="3.25" style="62" customWidth="1"/>
    <col min="10509" max="10511" width="9.625" style="62" customWidth="1"/>
    <col min="10512" max="10756" width="9" style="62"/>
    <col min="10757" max="10757" width="5.625" style="62" customWidth="1"/>
    <col min="10758" max="10763" width="15.625" style="62" customWidth="1"/>
    <col min="10764" max="10764" width="3.25" style="62" customWidth="1"/>
    <col min="10765" max="10767" width="9.625" style="62" customWidth="1"/>
    <col min="10768" max="11012" width="9" style="62"/>
    <col min="11013" max="11013" width="5.625" style="62" customWidth="1"/>
    <col min="11014" max="11019" width="15.625" style="62" customWidth="1"/>
    <col min="11020" max="11020" width="3.25" style="62" customWidth="1"/>
    <col min="11021" max="11023" width="9.625" style="62" customWidth="1"/>
    <col min="11024" max="11268" width="9" style="62"/>
    <col min="11269" max="11269" width="5.625" style="62" customWidth="1"/>
    <col min="11270" max="11275" width="15.625" style="62" customWidth="1"/>
    <col min="11276" max="11276" width="3.25" style="62" customWidth="1"/>
    <col min="11277" max="11279" width="9.625" style="62" customWidth="1"/>
    <col min="11280" max="11524" width="9" style="62"/>
    <col min="11525" max="11525" width="5.625" style="62" customWidth="1"/>
    <col min="11526" max="11531" width="15.625" style="62" customWidth="1"/>
    <col min="11532" max="11532" width="3.25" style="62" customWidth="1"/>
    <col min="11533" max="11535" width="9.625" style="62" customWidth="1"/>
    <col min="11536" max="11780" width="9" style="62"/>
    <col min="11781" max="11781" width="5.625" style="62" customWidth="1"/>
    <col min="11782" max="11787" width="15.625" style="62" customWidth="1"/>
    <col min="11788" max="11788" width="3.25" style="62" customWidth="1"/>
    <col min="11789" max="11791" width="9.625" style="62" customWidth="1"/>
    <col min="11792" max="12036" width="9" style="62"/>
    <col min="12037" max="12037" width="5.625" style="62" customWidth="1"/>
    <col min="12038" max="12043" width="15.625" style="62" customWidth="1"/>
    <col min="12044" max="12044" width="3.25" style="62" customWidth="1"/>
    <col min="12045" max="12047" width="9.625" style="62" customWidth="1"/>
    <col min="12048" max="12292" width="9" style="62"/>
    <col min="12293" max="12293" width="5.625" style="62" customWidth="1"/>
    <col min="12294" max="12299" width="15.625" style="62" customWidth="1"/>
    <col min="12300" max="12300" width="3.25" style="62" customWidth="1"/>
    <col min="12301" max="12303" width="9.625" style="62" customWidth="1"/>
    <col min="12304" max="12548" width="9" style="62"/>
    <col min="12549" max="12549" width="5.625" style="62" customWidth="1"/>
    <col min="12550" max="12555" width="15.625" style="62" customWidth="1"/>
    <col min="12556" max="12556" width="3.25" style="62" customWidth="1"/>
    <col min="12557" max="12559" width="9.625" style="62" customWidth="1"/>
    <col min="12560" max="12804" width="9" style="62"/>
    <col min="12805" max="12805" width="5.625" style="62" customWidth="1"/>
    <col min="12806" max="12811" width="15.625" style="62" customWidth="1"/>
    <col min="12812" max="12812" width="3.25" style="62" customWidth="1"/>
    <col min="12813" max="12815" width="9.625" style="62" customWidth="1"/>
    <col min="12816" max="13060" width="9" style="62"/>
    <col min="13061" max="13061" width="5.625" style="62" customWidth="1"/>
    <col min="13062" max="13067" width="15.625" style="62" customWidth="1"/>
    <col min="13068" max="13068" width="3.25" style="62" customWidth="1"/>
    <col min="13069" max="13071" width="9.625" style="62" customWidth="1"/>
    <col min="13072" max="13316" width="9" style="62"/>
    <col min="13317" max="13317" width="5.625" style="62" customWidth="1"/>
    <col min="13318" max="13323" width="15.625" style="62" customWidth="1"/>
    <col min="13324" max="13324" width="3.25" style="62" customWidth="1"/>
    <col min="13325" max="13327" width="9.625" style="62" customWidth="1"/>
    <col min="13328" max="13572" width="9" style="62"/>
    <col min="13573" max="13573" width="5.625" style="62" customWidth="1"/>
    <col min="13574" max="13579" width="15.625" style="62" customWidth="1"/>
    <col min="13580" max="13580" width="3.25" style="62" customWidth="1"/>
    <col min="13581" max="13583" width="9.625" style="62" customWidth="1"/>
    <col min="13584" max="13828" width="9" style="62"/>
    <col min="13829" max="13829" width="5.625" style="62" customWidth="1"/>
    <col min="13830" max="13835" width="15.625" style="62" customWidth="1"/>
    <col min="13836" max="13836" width="3.25" style="62" customWidth="1"/>
    <col min="13837" max="13839" width="9.625" style="62" customWidth="1"/>
    <col min="13840" max="14084" width="9" style="62"/>
    <col min="14085" max="14085" width="5.625" style="62" customWidth="1"/>
    <col min="14086" max="14091" width="15.625" style="62" customWidth="1"/>
    <col min="14092" max="14092" width="3.25" style="62" customWidth="1"/>
    <col min="14093" max="14095" width="9.625" style="62" customWidth="1"/>
    <col min="14096" max="14340" width="9" style="62"/>
    <col min="14341" max="14341" width="5.625" style="62" customWidth="1"/>
    <col min="14342" max="14347" width="15.625" style="62" customWidth="1"/>
    <col min="14348" max="14348" width="3.25" style="62" customWidth="1"/>
    <col min="14349" max="14351" width="9.625" style="62" customWidth="1"/>
    <col min="14352" max="14596" width="9" style="62"/>
    <col min="14597" max="14597" width="5.625" style="62" customWidth="1"/>
    <col min="14598" max="14603" width="15.625" style="62" customWidth="1"/>
    <col min="14604" max="14604" width="3.25" style="62" customWidth="1"/>
    <col min="14605" max="14607" width="9.625" style="62" customWidth="1"/>
    <col min="14608" max="14852" width="9" style="62"/>
    <col min="14853" max="14853" width="5.625" style="62" customWidth="1"/>
    <col min="14854" max="14859" width="15.625" style="62" customWidth="1"/>
    <col min="14860" max="14860" width="3.25" style="62" customWidth="1"/>
    <col min="14861" max="14863" width="9.625" style="62" customWidth="1"/>
    <col min="14864" max="15108" width="9" style="62"/>
    <col min="15109" max="15109" width="5.625" style="62" customWidth="1"/>
    <col min="15110" max="15115" width="15.625" style="62" customWidth="1"/>
    <col min="15116" max="15116" width="3.25" style="62" customWidth="1"/>
    <col min="15117" max="15119" width="9.625" style="62" customWidth="1"/>
    <col min="15120" max="15364" width="9" style="62"/>
    <col min="15365" max="15365" width="5.625" style="62" customWidth="1"/>
    <col min="15366" max="15371" width="15.625" style="62" customWidth="1"/>
    <col min="15372" max="15372" width="3.25" style="62" customWidth="1"/>
    <col min="15373" max="15375" width="9.625" style="62" customWidth="1"/>
    <col min="15376" max="15620" width="9" style="62"/>
    <col min="15621" max="15621" width="5.625" style="62" customWidth="1"/>
    <col min="15622" max="15627" width="15.625" style="62" customWidth="1"/>
    <col min="15628" max="15628" width="3.25" style="62" customWidth="1"/>
    <col min="15629" max="15631" width="9.625" style="62" customWidth="1"/>
    <col min="15632" max="15876" width="9" style="62"/>
    <col min="15877" max="15877" width="5.625" style="62" customWidth="1"/>
    <col min="15878" max="15883" width="15.625" style="62" customWidth="1"/>
    <col min="15884" max="15884" width="3.25" style="62" customWidth="1"/>
    <col min="15885" max="15887" width="9.625" style="62" customWidth="1"/>
    <col min="15888" max="16132" width="9" style="62"/>
    <col min="16133" max="16133" width="5.625" style="62" customWidth="1"/>
    <col min="16134" max="16139" width="15.625" style="62" customWidth="1"/>
    <col min="16140" max="16140" width="3.25" style="62" customWidth="1"/>
    <col min="16141" max="16143" width="9.625" style="62" customWidth="1"/>
    <col min="16144" max="16384" width="9" style="62"/>
  </cols>
  <sheetData>
    <row r="1" spans="1:16" ht="20.25" customHeight="1">
      <c r="A1" s="59" t="s">
        <v>421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45"/>
    </row>
    <row r="2" spans="1:16" ht="12" customHeight="1">
      <c r="A2" s="6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25" customHeight="1">
      <c r="A3" s="59" t="s">
        <v>327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48"/>
    </row>
    <row r="4" spans="1:16" ht="20.25" customHeight="1" thickBot="1"/>
    <row r="5" spans="1:16" ht="20.25" customHeight="1">
      <c r="B5" s="65"/>
      <c r="C5" s="213" t="e">
        <f>参加名簿!D2</f>
        <v>#N/A</v>
      </c>
      <c r="D5" s="214"/>
      <c r="E5" s="214"/>
      <c r="F5" s="224" t="s">
        <v>347</v>
      </c>
      <c r="G5" s="224"/>
      <c r="H5" s="224"/>
      <c r="I5" s="224"/>
      <c r="J5" s="225"/>
    </row>
    <row r="6" spans="1:16" ht="20.25" customHeight="1" thickBot="1">
      <c r="B6" s="65"/>
      <c r="C6" s="215"/>
      <c r="D6" s="216"/>
      <c r="E6" s="216"/>
      <c r="F6" s="226"/>
      <c r="G6" s="226"/>
      <c r="H6" s="226"/>
      <c r="I6" s="226"/>
      <c r="J6" s="227"/>
    </row>
    <row r="7" spans="1:16" ht="20.25" customHeight="1" thickBot="1"/>
    <row r="8" spans="1:16" ht="35.25" customHeight="1" thickBot="1">
      <c r="B8" s="66" t="s">
        <v>328</v>
      </c>
      <c r="C8" s="67" t="s">
        <v>329</v>
      </c>
      <c r="D8" s="68"/>
      <c r="E8" s="69" t="s">
        <v>330</v>
      </c>
      <c r="F8" s="218" t="s">
        <v>331</v>
      </c>
      <c r="G8" s="219"/>
      <c r="H8" s="219"/>
      <c r="I8" s="219"/>
      <c r="J8" s="220"/>
      <c r="K8" s="70" t="s">
        <v>332</v>
      </c>
      <c r="L8" s="71"/>
    </row>
    <row r="9" spans="1:16" ht="35.25" customHeight="1">
      <c r="B9" s="203" t="s">
        <v>333</v>
      </c>
      <c r="C9" s="204" t="s">
        <v>334</v>
      </c>
      <c r="D9" s="72" t="s">
        <v>335</v>
      </c>
      <c r="E9" s="72" t="s">
        <v>336</v>
      </c>
      <c r="F9" s="221">
        <f>COUNTA(参加名簿!$C$6:$C$17,"　")-1</f>
        <v>0</v>
      </c>
      <c r="G9" s="222"/>
      <c r="H9" s="222"/>
      <c r="I9" s="222"/>
      <c r="J9" s="223"/>
      <c r="K9" s="172">
        <f t="shared" ref="K9:K17" si="0">F9*1500</f>
        <v>0</v>
      </c>
      <c r="L9" s="73" t="s">
        <v>337</v>
      </c>
    </row>
    <row r="10" spans="1:16" ht="35.25" customHeight="1">
      <c r="B10" s="203"/>
      <c r="C10" s="205"/>
      <c r="D10" s="74" t="s">
        <v>338</v>
      </c>
      <c r="E10" s="74" t="s">
        <v>339</v>
      </c>
      <c r="F10" s="208">
        <f>COUNTA(参加名簿!$C$21:$C$26,"　")-1</f>
        <v>0</v>
      </c>
      <c r="G10" s="209"/>
      <c r="H10" s="209"/>
      <c r="I10" s="209"/>
      <c r="J10" s="210"/>
      <c r="K10" s="172">
        <f t="shared" si="0"/>
        <v>0</v>
      </c>
      <c r="L10" s="75" t="s">
        <v>340</v>
      </c>
    </row>
    <row r="11" spans="1:16" ht="35.25" customHeight="1">
      <c r="B11" s="203"/>
      <c r="C11" s="204" t="s">
        <v>341</v>
      </c>
      <c r="D11" s="74" t="s">
        <v>335</v>
      </c>
      <c r="E11" s="74" t="s">
        <v>339</v>
      </c>
      <c r="F11" s="208">
        <f>COUNTA(参加名簿!$C$30:$C$33,"　")-1</f>
        <v>0</v>
      </c>
      <c r="G11" s="209"/>
      <c r="H11" s="209"/>
      <c r="I11" s="209"/>
      <c r="J11" s="210"/>
      <c r="K11" s="172">
        <f t="shared" si="0"/>
        <v>0</v>
      </c>
      <c r="L11" s="75" t="s">
        <v>340</v>
      </c>
    </row>
    <row r="12" spans="1:16" ht="35.25" customHeight="1">
      <c r="B12" s="217"/>
      <c r="C12" s="205"/>
      <c r="D12" s="74" t="s">
        <v>338</v>
      </c>
      <c r="E12" s="74" t="s">
        <v>339</v>
      </c>
      <c r="F12" s="208">
        <f>COUNTA(参加名簿!$C$37:$C$38,"　")-1</f>
        <v>0</v>
      </c>
      <c r="G12" s="209"/>
      <c r="H12" s="209"/>
      <c r="I12" s="209"/>
      <c r="J12" s="210"/>
      <c r="K12" s="172">
        <f t="shared" si="0"/>
        <v>0</v>
      </c>
      <c r="L12" s="75" t="s">
        <v>340</v>
      </c>
    </row>
    <row r="13" spans="1:16" ht="35.25" customHeight="1">
      <c r="B13" s="202" t="s">
        <v>342</v>
      </c>
      <c r="C13" s="204" t="s">
        <v>334</v>
      </c>
      <c r="D13" s="74" t="s">
        <v>335</v>
      </c>
      <c r="E13" s="74" t="s">
        <v>339</v>
      </c>
      <c r="F13" s="208">
        <f>COUNTA(参加名簿!$M$6:$M$17,"　")-1</f>
        <v>0</v>
      </c>
      <c r="G13" s="209"/>
      <c r="H13" s="209"/>
      <c r="I13" s="209"/>
      <c r="J13" s="210"/>
      <c r="K13" s="172">
        <f t="shared" si="0"/>
        <v>0</v>
      </c>
      <c r="L13" s="75" t="s">
        <v>340</v>
      </c>
    </row>
    <row r="14" spans="1:16" ht="35.25" customHeight="1">
      <c r="B14" s="203"/>
      <c r="C14" s="205"/>
      <c r="D14" s="74" t="s">
        <v>338</v>
      </c>
      <c r="E14" s="74" t="s">
        <v>339</v>
      </c>
      <c r="F14" s="208">
        <f>COUNTA(参加名簿!$M$21:$M$26,"　")-1</f>
        <v>0</v>
      </c>
      <c r="G14" s="209"/>
      <c r="H14" s="209"/>
      <c r="I14" s="209"/>
      <c r="J14" s="210"/>
      <c r="K14" s="172">
        <f t="shared" si="0"/>
        <v>0</v>
      </c>
      <c r="L14" s="75" t="s">
        <v>340</v>
      </c>
    </row>
    <row r="15" spans="1:16" ht="35.25" customHeight="1">
      <c r="B15" s="203"/>
      <c r="C15" s="204" t="s">
        <v>341</v>
      </c>
      <c r="D15" s="74" t="s">
        <v>335</v>
      </c>
      <c r="E15" s="74" t="s">
        <v>339</v>
      </c>
      <c r="F15" s="208">
        <f>COUNTA(参加名簿!$M$30:$M$33,"　")-1</f>
        <v>0</v>
      </c>
      <c r="G15" s="209"/>
      <c r="H15" s="209"/>
      <c r="I15" s="209"/>
      <c r="J15" s="210"/>
      <c r="K15" s="172">
        <f t="shared" si="0"/>
        <v>0</v>
      </c>
      <c r="L15" s="75" t="s">
        <v>340</v>
      </c>
    </row>
    <row r="16" spans="1:16" ht="35.25" customHeight="1">
      <c r="B16" s="203"/>
      <c r="C16" s="205"/>
      <c r="D16" s="74" t="s">
        <v>338</v>
      </c>
      <c r="E16" s="74" t="s">
        <v>339</v>
      </c>
      <c r="F16" s="208">
        <f>COUNTA(参加名簿!$M$37:$M$38,"　")-1</f>
        <v>0</v>
      </c>
      <c r="G16" s="209"/>
      <c r="H16" s="209"/>
      <c r="I16" s="209"/>
      <c r="J16" s="210"/>
      <c r="K16" s="172">
        <f t="shared" si="0"/>
        <v>0</v>
      </c>
      <c r="L16" s="75" t="s">
        <v>340</v>
      </c>
    </row>
    <row r="17" spans="1:12" ht="35.25" customHeight="1" thickBot="1">
      <c r="B17" s="206" t="s">
        <v>343</v>
      </c>
      <c r="C17" s="207"/>
      <c r="D17" s="153"/>
      <c r="E17" s="76"/>
      <c r="F17" s="211">
        <f>SUM(F9:F16)</f>
        <v>0</v>
      </c>
      <c r="G17" s="212"/>
      <c r="H17" s="212"/>
      <c r="I17" s="212"/>
      <c r="J17" s="207"/>
      <c r="K17" s="173">
        <f t="shared" si="0"/>
        <v>0</v>
      </c>
      <c r="L17" s="77" t="s">
        <v>340</v>
      </c>
    </row>
    <row r="18" spans="1:12" ht="20.25" customHeight="1"/>
    <row r="19" spans="1:12" ht="20.25" customHeight="1">
      <c r="A19" s="78" t="s">
        <v>344</v>
      </c>
    </row>
    <row r="20" spans="1:12">
      <c r="B20" s="80"/>
      <c r="C20" s="80"/>
      <c r="D20" s="80"/>
    </row>
    <row r="21" spans="1:12" ht="20.25" customHeight="1">
      <c r="B21" s="81"/>
      <c r="C21" s="88"/>
      <c r="D21" s="82"/>
    </row>
    <row r="22" spans="1:12" ht="20.25" customHeight="1">
      <c r="B22" s="83"/>
      <c r="C22" s="80"/>
      <c r="D22" s="84"/>
      <c r="E22" s="98" t="s">
        <v>422</v>
      </c>
      <c r="F22" s="100"/>
      <c r="G22" s="98" t="s">
        <v>303</v>
      </c>
      <c r="H22" s="100"/>
      <c r="I22" s="98" t="s">
        <v>304</v>
      </c>
      <c r="J22" s="97"/>
    </row>
    <row r="23" spans="1:12" ht="20.25" customHeight="1">
      <c r="B23" s="83"/>
      <c r="C23" s="80"/>
      <c r="D23" s="84"/>
      <c r="E23" s="85"/>
      <c r="F23" s="85"/>
      <c r="G23" s="85"/>
      <c r="H23" s="85"/>
      <c r="I23" s="85"/>
      <c r="J23" s="85"/>
    </row>
    <row r="24" spans="1:12" ht="20.25" customHeight="1">
      <c r="B24" s="83"/>
      <c r="C24" s="115"/>
      <c r="D24" s="84"/>
      <c r="E24" s="85" t="s">
        <v>345</v>
      </c>
      <c r="F24" s="85"/>
      <c r="G24" s="85"/>
      <c r="H24" s="85"/>
      <c r="I24" s="85"/>
      <c r="J24" s="85"/>
    </row>
    <row r="25" spans="1:12" ht="20.25" customHeight="1">
      <c r="B25" s="83"/>
      <c r="C25" s="80"/>
      <c r="D25" s="84"/>
      <c r="E25" s="85"/>
      <c r="F25" s="85"/>
      <c r="G25" s="85"/>
      <c r="H25" s="85"/>
      <c r="I25" s="85"/>
      <c r="J25" s="85"/>
    </row>
    <row r="26" spans="1:12" ht="20.25" customHeight="1">
      <c r="B26" s="83"/>
      <c r="C26" s="80"/>
      <c r="D26" s="84"/>
      <c r="E26" s="85" t="s">
        <v>348</v>
      </c>
      <c r="F26" s="201"/>
      <c r="G26" s="201"/>
      <c r="H26" s="201"/>
      <c r="I26" s="201"/>
      <c r="J26" s="201"/>
      <c r="K26" s="62" t="s">
        <v>349</v>
      </c>
    </row>
    <row r="27" spans="1:12" ht="21.75" customHeight="1">
      <c r="B27" s="113" t="s">
        <v>350</v>
      </c>
      <c r="D27" s="84"/>
      <c r="J27" s="62" t="s">
        <v>346</v>
      </c>
    </row>
    <row r="28" spans="1:12" ht="21.75" customHeight="1">
      <c r="B28" s="113" t="s">
        <v>373</v>
      </c>
      <c r="C28" s="121" t="s">
        <v>374</v>
      </c>
      <c r="D28" s="84"/>
      <c r="I28" s="99"/>
    </row>
    <row r="29" spans="1:12" ht="21.75" customHeight="1">
      <c r="B29" s="113" t="s">
        <v>351</v>
      </c>
      <c r="C29" s="114" t="s">
        <v>352</v>
      </c>
      <c r="D29" s="84"/>
    </row>
    <row r="30" spans="1:12" ht="21.75" customHeight="1">
      <c r="B30" s="113"/>
      <c r="C30" s="114"/>
      <c r="D30" s="84"/>
    </row>
    <row r="31" spans="1:12">
      <c r="B31" s="83"/>
      <c r="C31" s="80"/>
      <c r="D31" s="84"/>
    </row>
    <row r="32" spans="1:12">
      <c r="B32" s="83"/>
      <c r="C32" s="80"/>
      <c r="D32" s="84"/>
    </row>
    <row r="33" spans="2:4">
      <c r="B33" s="116" t="s">
        <v>375</v>
      </c>
      <c r="C33" s="80"/>
      <c r="D33" s="84"/>
    </row>
    <row r="34" spans="2:4">
      <c r="B34" s="83"/>
      <c r="C34" s="80"/>
      <c r="D34" s="84"/>
    </row>
    <row r="35" spans="2:4">
      <c r="B35" s="83"/>
      <c r="C35" s="80"/>
      <c r="D35" s="84"/>
    </row>
    <row r="36" spans="2:4">
      <c r="B36" s="83"/>
      <c r="C36" s="80"/>
      <c r="D36" s="84"/>
    </row>
    <row r="37" spans="2:4">
      <c r="B37" s="83"/>
      <c r="C37" s="80"/>
      <c r="D37" s="84"/>
    </row>
    <row r="38" spans="2:4">
      <c r="B38" s="83"/>
      <c r="C38" s="80"/>
      <c r="D38" s="84"/>
    </row>
    <row r="39" spans="2:4">
      <c r="B39" s="83"/>
      <c r="C39" s="80"/>
      <c r="D39" s="84"/>
    </row>
    <row r="40" spans="2:4">
      <c r="B40" s="83"/>
      <c r="C40" s="80"/>
      <c r="D40" s="84"/>
    </row>
    <row r="41" spans="2:4">
      <c r="B41" s="83"/>
      <c r="C41" s="80"/>
      <c r="D41" s="84"/>
    </row>
    <row r="42" spans="2:4">
      <c r="B42" s="83"/>
      <c r="C42" s="80"/>
      <c r="D42" s="84"/>
    </row>
    <row r="43" spans="2:4">
      <c r="B43" s="86"/>
      <c r="C43" s="79"/>
      <c r="D43" s="87"/>
    </row>
    <row r="44" spans="2:4">
      <c r="B44" s="80"/>
      <c r="C44" s="80"/>
      <c r="D44" s="80"/>
    </row>
  </sheetData>
  <sheetProtection selectLockedCells="1"/>
  <mergeCells count="20">
    <mergeCell ref="C5:E6"/>
    <mergeCell ref="B9:B12"/>
    <mergeCell ref="C9:C10"/>
    <mergeCell ref="C11:C12"/>
    <mergeCell ref="F8:J8"/>
    <mergeCell ref="F9:J9"/>
    <mergeCell ref="F10:J10"/>
    <mergeCell ref="F11:J11"/>
    <mergeCell ref="F12:J12"/>
    <mergeCell ref="F5:J6"/>
    <mergeCell ref="F26:J26"/>
    <mergeCell ref="B13:B16"/>
    <mergeCell ref="C13:C14"/>
    <mergeCell ref="C15:C16"/>
    <mergeCell ref="B17:C17"/>
    <mergeCell ref="F13:J13"/>
    <mergeCell ref="F14:J14"/>
    <mergeCell ref="F15:J15"/>
    <mergeCell ref="F16:J16"/>
    <mergeCell ref="F17:J17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13" zoomScale="60" zoomScaleNormal="60" workbookViewId="0">
      <selection activeCell="E16" sqref="E16"/>
    </sheetView>
  </sheetViews>
  <sheetFormatPr defaultColWidth="10.75" defaultRowHeight="14.2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3.5" style="4" customWidth="1"/>
    <col min="12" max="12" width="19.37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>
      <c r="A1" s="2"/>
      <c r="B1" s="3" t="s">
        <v>423</v>
      </c>
    </row>
    <row r="2" spans="1:12" ht="6.75" customHeight="1" thickBot="1">
      <c r="A2" s="2"/>
      <c r="C2" s="3"/>
    </row>
    <row r="3" spans="1:12" ht="23.25" customHeight="1" thickBot="1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>
      <c r="A4" s="12">
        <v>1</v>
      </c>
      <c r="B4" s="13" t="s">
        <v>24</v>
      </c>
      <c r="C4" s="14" t="s">
        <v>424</v>
      </c>
      <c r="D4" s="15"/>
      <c r="E4" s="16"/>
      <c r="F4" s="17" t="s">
        <v>425</v>
      </c>
      <c r="G4" s="18" t="s">
        <v>426</v>
      </c>
      <c r="H4" s="17" t="s">
        <v>427</v>
      </c>
      <c r="I4" s="19" t="s">
        <v>428</v>
      </c>
      <c r="J4" s="20"/>
      <c r="K4" s="21"/>
      <c r="L4" s="22"/>
    </row>
    <row r="5" spans="1:12" ht="23.25" customHeight="1">
      <c r="A5" s="23">
        <v>2</v>
      </c>
      <c r="B5" s="24" t="s">
        <v>25</v>
      </c>
      <c r="C5" s="14" t="s">
        <v>429</v>
      </c>
      <c r="D5" s="31"/>
      <c r="E5" s="32"/>
      <c r="F5" s="30" t="s">
        <v>388</v>
      </c>
      <c r="G5" s="33" t="s">
        <v>233</v>
      </c>
      <c r="H5" s="33" t="s">
        <v>235</v>
      </c>
      <c r="I5" s="26" t="s">
        <v>234</v>
      </c>
      <c r="J5" s="21"/>
      <c r="K5" s="21"/>
      <c r="L5" s="22"/>
    </row>
    <row r="6" spans="1:12" ht="23.25" customHeight="1">
      <c r="A6" s="23">
        <v>3</v>
      </c>
      <c r="B6" s="24" t="s">
        <v>26</v>
      </c>
      <c r="C6" s="27" t="s">
        <v>430</v>
      </c>
      <c r="D6" s="31"/>
      <c r="E6" s="32"/>
      <c r="F6" s="30" t="s">
        <v>386</v>
      </c>
      <c r="G6" s="33" t="s">
        <v>68</v>
      </c>
      <c r="H6" s="119" t="s">
        <v>70</v>
      </c>
      <c r="I6" s="26" t="s">
        <v>431</v>
      </c>
      <c r="J6" s="21"/>
      <c r="K6" s="21"/>
      <c r="L6" s="22"/>
    </row>
    <row r="7" spans="1:12" ht="23.25" customHeight="1">
      <c r="A7" s="23">
        <v>4</v>
      </c>
      <c r="B7" s="24" t="s">
        <v>32</v>
      </c>
      <c r="C7" s="27" t="s">
        <v>354</v>
      </c>
      <c r="D7" s="28"/>
      <c r="E7" s="29"/>
      <c r="F7" s="30" t="s">
        <v>34</v>
      </c>
      <c r="G7" s="25" t="s">
        <v>35</v>
      </c>
      <c r="H7" s="25" t="s">
        <v>36</v>
      </c>
      <c r="I7" s="26" t="s">
        <v>37</v>
      </c>
      <c r="J7" s="21"/>
      <c r="K7" s="21"/>
      <c r="L7" s="22"/>
    </row>
    <row r="8" spans="1:12" ht="23.25" customHeight="1">
      <c r="A8" s="122">
        <v>5</v>
      </c>
      <c r="B8" s="117" t="s">
        <v>38</v>
      </c>
      <c r="C8" s="14" t="s">
        <v>27</v>
      </c>
      <c r="D8" s="15"/>
      <c r="E8" s="16"/>
      <c r="F8" s="24" t="s">
        <v>28</v>
      </c>
      <c r="G8" s="25" t="s">
        <v>29</v>
      </c>
      <c r="H8" s="25" t="s">
        <v>30</v>
      </c>
      <c r="I8" s="26" t="s">
        <v>31</v>
      </c>
      <c r="J8" s="21"/>
      <c r="K8" s="21"/>
      <c r="L8" s="22"/>
    </row>
    <row r="9" spans="1:12" ht="23.25" customHeight="1">
      <c r="A9" s="122">
        <v>6</v>
      </c>
      <c r="B9" s="117" t="s">
        <v>38</v>
      </c>
      <c r="C9" s="14" t="s">
        <v>130</v>
      </c>
      <c r="D9" s="15"/>
      <c r="E9" s="16"/>
      <c r="F9" s="24" t="s">
        <v>355</v>
      </c>
      <c r="G9" s="25" t="s">
        <v>126</v>
      </c>
      <c r="H9" s="25" t="s">
        <v>128</v>
      </c>
      <c r="I9" s="26" t="s">
        <v>127</v>
      </c>
      <c r="J9" s="21"/>
      <c r="K9" s="21"/>
      <c r="L9" s="22"/>
    </row>
    <row r="10" spans="1:12" ht="23.25" customHeight="1">
      <c r="A10" s="122">
        <v>7</v>
      </c>
      <c r="B10" s="30" t="s">
        <v>38</v>
      </c>
      <c r="C10" s="118" t="s">
        <v>356</v>
      </c>
      <c r="D10" s="31"/>
      <c r="E10" s="32"/>
      <c r="F10" s="30" t="s">
        <v>387</v>
      </c>
      <c r="G10" s="33" t="s">
        <v>165</v>
      </c>
      <c r="H10" s="34" t="s">
        <v>167</v>
      </c>
      <c r="I10" s="38" t="s">
        <v>166</v>
      </c>
      <c r="J10" s="21"/>
      <c r="K10" s="21"/>
      <c r="L10" s="22"/>
    </row>
    <row r="11" spans="1:12" ht="23.25" customHeight="1" thickBot="1">
      <c r="A11" s="123">
        <v>8</v>
      </c>
      <c r="B11" s="124" t="s">
        <v>38</v>
      </c>
      <c r="C11" s="125" t="s">
        <v>364</v>
      </c>
      <c r="D11" s="126"/>
      <c r="E11" s="127"/>
      <c r="F11" s="124" t="s">
        <v>432</v>
      </c>
      <c r="G11" s="128" t="s">
        <v>433</v>
      </c>
      <c r="H11" s="124" t="s">
        <v>216</v>
      </c>
      <c r="I11" s="35" t="s">
        <v>215</v>
      </c>
      <c r="J11" s="36"/>
      <c r="K11" s="36"/>
      <c r="L11" s="37"/>
    </row>
    <row r="12" spans="1:12" ht="14.25" customHeight="1" thickBot="1">
      <c r="A12" s="2"/>
    </row>
    <row r="13" spans="1:12" ht="25.5" customHeight="1" thickBot="1">
      <c r="A13" s="154" t="s">
        <v>18</v>
      </c>
      <c r="B13" s="155" t="s">
        <v>1</v>
      </c>
      <c r="C13" s="155" t="s">
        <v>45</v>
      </c>
      <c r="D13" s="155" t="s">
        <v>46</v>
      </c>
      <c r="E13" s="155" t="s">
        <v>21</v>
      </c>
      <c r="F13" s="155" t="s">
        <v>23</v>
      </c>
      <c r="G13" s="155" t="s">
        <v>47</v>
      </c>
      <c r="H13" s="155" t="s">
        <v>48</v>
      </c>
      <c r="I13" s="156" t="s">
        <v>49</v>
      </c>
      <c r="J13" s="157"/>
      <c r="K13" s="157"/>
      <c r="L13" s="158"/>
    </row>
    <row r="14" spans="1:12" ht="25.5" customHeight="1">
      <c r="A14" s="129">
        <v>1</v>
      </c>
      <c r="B14" s="131" t="s">
        <v>50</v>
      </c>
      <c r="C14" s="130" t="s">
        <v>51</v>
      </c>
      <c r="D14" s="130" t="s">
        <v>51</v>
      </c>
      <c r="E14" s="130" t="s">
        <v>52</v>
      </c>
      <c r="F14" s="131" t="s">
        <v>53</v>
      </c>
      <c r="G14" s="130" t="s">
        <v>54</v>
      </c>
      <c r="H14" s="130" t="s">
        <v>55</v>
      </c>
      <c r="I14" s="131" t="s">
        <v>56</v>
      </c>
      <c r="J14" s="131" t="s">
        <v>434</v>
      </c>
      <c r="K14" s="132" t="s">
        <v>435</v>
      </c>
      <c r="L14" s="133"/>
    </row>
    <row r="15" spans="1:12" ht="25.5" customHeight="1">
      <c r="A15" s="134">
        <v>2</v>
      </c>
      <c r="B15" s="120" t="s">
        <v>57</v>
      </c>
      <c r="C15" s="119" t="s">
        <v>51</v>
      </c>
      <c r="D15" s="119" t="s">
        <v>51</v>
      </c>
      <c r="E15" s="119" t="s">
        <v>58</v>
      </c>
      <c r="F15" s="120" t="s">
        <v>59</v>
      </c>
      <c r="G15" s="119" t="s">
        <v>60</v>
      </c>
      <c r="H15" s="119" t="s">
        <v>61</v>
      </c>
      <c r="I15" s="120" t="s">
        <v>357</v>
      </c>
      <c r="J15" s="120" t="s">
        <v>376</v>
      </c>
      <c r="K15" s="120"/>
      <c r="L15" s="135"/>
    </row>
    <row r="16" spans="1:12" ht="25.5" customHeight="1">
      <c r="A16" s="134">
        <v>3</v>
      </c>
      <c r="B16" s="120" t="s">
        <v>62</v>
      </c>
      <c r="C16" s="119" t="s">
        <v>51</v>
      </c>
      <c r="D16" s="119" t="s">
        <v>51</v>
      </c>
      <c r="E16" s="119" t="s">
        <v>63</v>
      </c>
      <c r="F16" s="120" t="s">
        <v>64</v>
      </c>
      <c r="G16" s="119" t="s">
        <v>65</v>
      </c>
      <c r="H16" s="119" t="s">
        <v>66</v>
      </c>
      <c r="I16" s="120" t="s">
        <v>174</v>
      </c>
      <c r="J16" s="136" t="s">
        <v>389</v>
      </c>
      <c r="K16" s="120"/>
      <c r="L16" s="137"/>
    </row>
    <row r="17" spans="1:12" ht="25.5" customHeight="1">
      <c r="A17" s="134">
        <v>4</v>
      </c>
      <c r="B17" s="120" t="s">
        <v>67</v>
      </c>
      <c r="C17" s="119" t="s">
        <v>51</v>
      </c>
      <c r="D17" s="119" t="s">
        <v>51</v>
      </c>
      <c r="E17" s="119" t="s">
        <v>68</v>
      </c>
      <c r="F17" s="120" t="s">
        <v>69</v>
      </c>
      <c r="G17" s="119" t="s">
        <v>70</v>
      </c>
      <c r="H17" s="119" t="s">
        <v>71</v>
      </c>
      <c r="I17" s="120" t="s">
        <v>72</v>
      </c>
      <c r="J17" s="120" t="s">
        <v>390</v>
      </c>
      <c r="K17" s="120" t="s">
        <v>436</v>
      </c>
      <c r="L17" s="135"/>
    </row>
    <row r="18" spans="1:12" ht="25.5" customHeight="1">
      <c r="A18" s="134">
        <v>5</v>
      </c>
      <c r="B18" s="120" t="s">
        <v>73</v>
      </c>
      <c r="C18" s="119"/>
      <c r="D18" s="119"/>
      <c r="E18" s="119" t="s">
        <v>74</v>
      </c>
      <c r="F18" s="120" t="s">
        <v>75</v>
      </c>
      <c r="G18" s="119" t="s">
        <v>76</v>
      </c>
      <c r="H18" s="119" t="s">
        <v>77</v>
      </c>
      <c r="I18" s="136"/>
      <c r="J18" s="120"/>
      <c r="K18" s="136"/>
      <c r="L18" s="137"/>
    </row>
    <row r="19" spans="1:12" ht="25.5" customHeight="1">
      <c r="A19" s="134">
        <v>6</v>
      </c>
      <c r="B19" s="120" t="s">
        <v>78</v>
      </c>
      <c r="C19" s="119" t="s">
        <v>51</v>
      </c>
      <c r="D19" s="119" t="s">
        <v>51</v>
      </c>
      <c r="E19" s="119" t="s">
        <v>35</v>
      </c>
      <c r="F19" s="120" t="s">
        <v>37</v>
      </c>
      <c r="G19" s="119" t="s">
        <v>36</v>
      </c>
      <c r="H19" s="119" t="s">
        <v>79</v>
      </c>
      <c r="I19" s="120" t="s">
        <v>33</v>
      </c>
      <c r="J19" s="120" t="s">
        <v>358</v>
      </c>
      <c r="K19" s="120" t="s">
        <v>437</v>
      </c>
      <c r="L19" s="135"/>
    </row>
    <row r="20" spans="1:12" ht="25.5" customHeight="1">
      <c r="A20" s="134">
        <v>7</v>
      </c>
      <c r="B20" s="120" t="s">
        <v>80</v>
      </c>
      <c r="C20" s="119" t="s">
        <v>51</v>
      </c>
      <c r="D20" s="119" t="s">
        <v>51</v>
      </c>
      <c r="E20" s="119" t="s">
        <v>81</v>
      </c>
      <c r="F20" s="120" t="s">
        <v>82</v>
      </c>
      <c r="G20" s="119" t="s">
        <v>83</v>
      </c>
      <c r="H20" s="119" t="s">
        <v>84</v>
      </c>
      <c r="I20" s="136" t="s">
        <v>438</v>
      </c>
      <c r="J20" s="136" t="s">
        <v>391</v>
      </c>
      <c r="K20" s="136" t="s">
        <v>359</v>
      </c>
      <c r="L20" s="135"/>
    </row>
    <row r="21" spans="1:12" ht="25.5" customHeight="1">
      <c r="A21" s="134">
        <v>8</v>
      </c>
      <c r="B21" s="120" t="s">
        <v>85</v>
      </c>
      <c r="C21" s="119" t="s">
        <v>51</v>
      </c>
      <c r="D21" s="119" t="s">
        <v>51</v>
      </c>
      <c r="E21" s="119" t="s">
        <v>86</v>
      </c>
      <c r="F21" s="120" t="s">
        <v>87</v>
      </c>
      <c r="G21" s="119" t="s">
        <v>88</v>
      </c>
      <c r="H21" s="119" t="s">
        <v>89</v>
      </c>
      <c r="I21" s="136" t="s">
        <v>392</v>
      </c>
      <c r="J21" s="136" t="s">
        <v>360</v>
      </c>
      <c r="K21" s="136" t="s">
        <v>393</v>
      </c>
      <c r="L21" s="137"/>
    </row>
    <row r="22" spans="1:12" ht="24.75" customHeight="1">
      <c r="A22" s="134">
        <v>9</v>
      </c>
      <c r="B22" s="120" t="s">
        <v>90</v>
      </c>
      <c r="C22" s="119" t="s">
        <v>51</v>
      </c>
      <c r="D22" s="119" t="s">
        <v>51</v>
      </c>
      <c r="E22" s="119" t="s">
        <v>29</v>
      </c>
      <c r="F22" s="120" t="s">
        <v>31</v>
      </c>
      <c r="G22" s="119" t="s">
        <v>30</v>
      </c>
      <c r="H22" s="119" t="s">
        <v>91</v>
      </c>
      <c r="I22" s="120" t="s">
        <v>27</v>
      </c>
      <c r="J22" s="120" t="s">
        <v>361</v>
      </c>
      <c r="K22" s="120" t="s">
        <v>377</v>
      </c>
      <c r="L22" s="138"/>
    </row>
    <row r="23" spans="1:12" ht="25.5" customHeight="1">
      <c r="A23" s="134">
        <v>10</v>
      </c>
      <c r="B23" s="120" t="s">
        <v>92</v>
      </c>
      <c r="C23" s="119"/>
      <c r="D23" s="119" t="s">
        <v>51</v>
      </c>
      <c r="E23" s="119" t="s">
        <v>93</v>
      </c>
      <c r="F23" s="120" t="s">
        <v>94</v>
      </c>
      <c r="G23" s="119" t="s">
        <v>95</v>
      </c>
      <c r="H23" s="119" t="s">
        <v>96</v>
      </c>
      <c r="I23" s="120" t="s">
        <v>394</v>
      </c>
      <c r="J23" s="136" t="s">
        <v>395</v>
      </c>
      <c r="K23" s="120"/>
      <c r="L23" s="135"/>
    </row>
    <row r="24" spans="1:12" ht="25.5" customHeight="1">
      <c r="A24" s="134">
        <v>11</v>
      </c>
      <c r="B24" s="120" t="s">
        <v>97</v>
      </c>
      <c r="C24" s="119" t="s">
        <v>51</v>
      </c>
      <c r="D24" s="119" t="s">
        <v>51</v>
      </c>
      <c r="E24" s="119" t="s">
        <v>98</v>
      </c>
      <c r="F24" s="120" t="s">
        <v>99</v>
      </c>
      <c r="G24" s="119" t="s">
        <v>100</v>
      </c>
      <c r="H24" s="119" t="s">
        <v>101</v>
      </c>
      <c r="I24" s="136" t="s">
        <v>439</v>
      </c>
      <c r="J24" s="136" t="s">
        <v>440</v>
      </c>
      <c r="K24" s="136" t="s">
        <v>441</v>
      </c>
      <c r="L24" s="137" t="s">
        <v>442</v>
      </c>
    </row>
    <row r="25" spans="1:12" ht="25.5" customHeight="1">
      <c r="A25" s="134">
        <v>12</v>
      </c>
      <c r="B25" s="120" t="s">
        <v>102</v>
      </c>
      <c r="C25" s="119"/>
      <c r="D25" s="119"/>
      <c r="E25" s="119" t="s">
        <v>103</v>
      </c>
      <c r="F25" s="120" t="s">
        <v>104</v>
      </c>
      <c r="G25" s="119" t="s">
        <v>105</v>
      </c>
      <c r="H25" s="119" t="s">
        <v>106</v>
      </c>
      <c r="I25" s="136"/>
      <c r="J25" s="136"/>
      <c r="K25" s="136"/>
      <c r="L25" s="137"/>
    </row>
    <row r="26" spans="1:12" ht="25.5" customHeight="1">
      <c r="A26" s="134">
        <v>13</v>
      </c>
      <c r="B26" s="120" t="s">
        <v>107</v>
      </c>
      <c r="C26" s="119" t="s">
        <v>51</v>
      </c>
      <c r="D26" s="139" t="s">
        <v>51</v>
      </c>
      <c r="E26" s="119" t="s">
        <v>108</v>
      </c>
      <c r="F26" s="120" t="s">
        <v>109</v>
      </c>
      <c r="G26" s="119" t="s">
        <v>110</v>
      </c>
      <c r="H26" s="119" t="s">
        <v>111</v>
      </c>
      <c r="I26" s="120" t="s">
        <v>443</v>
      </c>
      <c r="J26" s="120"/>
      <c r="K26" s="136"/>
      <c r="L26" s="137"/>
    </row>
    <row r="27" spans="1:12" ht="25.5" customHeight="1">
      <c r="A27" s="134">
        <v>14</v>
      </c>
      <c r="B27" s="120" t="s">
        <v>112</v>
      </c>
      <c r="C27" s="119"/>
      <c r="D27" s="139"/>
      <c r="E27" s="119" t="s">
        <v>113</v>
      </c>
      <c r="F27" s="120" t="s">
        <v>114</v>
      </c>
      <c r="G27" s="119" t="s">
        <v>115</v>
      </c>
      <c r="H27" s="119" t="s">
        <v>116</v>
      </c>
      <c r="I27" s="120"/>
      <c r="J27" s="136"/>
      <c r="K27" s="136"/>
      <c r="L27" s="137"/>
    </row>
    <row r="28" spans="1:12" ht="25.5" customHeight="1">
      <c r="A28" s="134">
        <v>15</v>
      </c>
      <c r="B28" s="120" t="s">
        <v>117</v>
      </c>
      <c r="C28" s="119" t="s">
        <v>51</v>
      </c>
      <c r="D28" s="119" t="s">
        <v>51</v>
      </c>
      <c r="E28" s="119" t="s">
        <v>113</v>
      </c>
      <c r="F28" s="120" t="s">
        <v>114</v>
      </c>
      <c r="G28" s="119" t="s">
        <v>118</v>
      </c>
      <c r="H28" s="119" t="s">
        <v>116</v>
      </c>
      <c r="I28" s="120" t="s">
        <v>378</v>
      </c>
      <c r="J28" s="120"/>
      <c r="K28" s="136"/>
      <c r="L28" s="135"/>
    </row>
    <row r="29" spans="1:12" ht="25.5" customHeight="1">
      <c r="A29" s="134">
        <v>16</v>
      </c>
      <c r="B29" s="120" t="s">
        <v>119</v>
      </c>
      <c r="C29" s="119" t="s">
        <v>51</v>
      </c>
      <c r="D29" s="119"/>
      <c r="E29" s="119" t="s">
        <v>120</v>
      </c>
      <c r="F29" s="120" t="s">
        <v>121</v>
      </c>
      <c r="G29" s="119" t="s">
        <v>122</v>
      </c>
      <c r="H29" s="119" t="s">
        <v>123</v>
      </c>
      <c r="I29" s="136" t="s">
        <v>124</v>
      </c>
      <c r="J29" s="120"/>
      <c r="K29" s="140"/>
      <c r="L29" s="137"/>
    </row>
    <row r="30" spans="1:12" ht="25.5" customHeight="1">
      <c r="A30" s="134">
        <v>17</v>
      </c>
      <c r="B30" s="120" t="s">
        <v>125</v>
      </c>
      <c r="C30" s="119" t="s">
        <v>51</v>
      </c>
      <c r="D30" s="119" t="s">
        <v>51</v>
      </c>
      <c r="E30" s="119" t="s">
        <v>126</v>
      </c>
      <c r="F30" s="120" t="s">
        <v>127</v>
      </c>
      <c r="G30" s="119" t="s">
        <v>128</v>
      </c>
      <c r="H30" s="119" t="s">
        <v>129</v>
      </c>
      <c r="I30" s="141" t="s">
        <v>444</v>
      </c>
      <c r="J30" s="141" t="s">
        <v>379</v>
      </c>
      <c r="K30" s="120" t="s">
        <v>130</v>
      </c>
      <c r="L30" s="137" t="s">
        <v>445</v>
      </c>
    </row>
    <row r="31" spans="1:12" ht="25.5" customHeight="1">
      <c r="A31" s="134">
        <v>18</v>
      </c>
      <c r="B31" s="120" t="s">
        <v>131</v>
      </c>
      <c r="C31" s="119" t="s">
        <v>51</v>
      </c>
      <c r="D31" s="119" t="s">
        <v>51</v>
      </c>
      <c r="E31" s="119" t="s">
        <v>132</v>
      </c>
      <c r="F31" s="120" t="s">
        <v>133</v>
      </c>
      <c r="G31" s="119" t="s">
        <v>134</v>
      </c>
      <c r="H31" s="119" t="s">
        <v>135</v>
      </c>
      <c r="I31" s="120" t="s">
        <v>446</v>
      </c>
      <c r="J31" s="120" t="s">
        <v>396</v>
      </c>
      <c r="K31" s="120"/>
      <c r="L31" s="137"/>
    </row>
    <row r="32" spans="1:12" ht="25.5" customHeight="1">
      <c r="A32" s="134">
        <v>19</v>
      </c>
      <c r="B32" s="120" t="s">
        <v>136</v>
      </c>
      <c r="C32" s="119"/>
      <c r="D32" s="119"/>
      <c r="E32" s="119" t="s">
        <v>137</v>
      </c>
      <c r="F32" s="120" t="s">
        <v>138</v>
      </c>
      <c r="G32" s="119" t="s">
        <v>139</v>
      </c>
      <c r="H32" s="119" t="s">
        <v>140</v>
      </c>
      <c r="I32" s="136"/>
      <c r="J32" s="120"/>
      <c r="K32" s="120"/>
      <c r="L32" s="137"/>
    </row>
    <row r="33" spans="1:12" ht="25.5" customHeight="1">
      <c r="A33" s="134">
        <v>20</v>
      </c>
      <c r="B33" s="120" t="s">
        <v>141</v>
      </c>
      <c r="C33" s="119" t="s">
        <v>51</v>
      </c>
      <c r="D33" s="119" t="s">
        <v>51</v>
      </c>
      <c r="E33" s="119" t="s">
        <v>142</v>
      </c>
      <c r="F33" s="120" t="s">
        <v>143</v>
      </c>
      <c r="G33" s="119" t="s">
        <v>144</v>
      </c>
      <c r="H33" s="119" t="s">
        <v>145</v>
      </c>
      <c r="I33" s="120" t="s">
        <v>380</v>
      </c>
      <c r="J33" s="136" t="s">
        <v>447</v>
      </c>
      <c r="K33" s="136"/>
      <c r="L33" s="137"/>
    </row>
    <row r="34" spans="1:12" ht="25.5" customHeight="1">
      <c r="A34" s="134">
        <v>21</v>
      </c>
      <c r="B34" s="120" t="s">
        <v>146</v>
      </c>
      <c r="C34" s="119" t="s">
        <v>51</v>
      </c>
      <c r="D34" s="119" t="s">
        <v>51</v>
      </c>
      <c r="E34" s="119" t="s">
        <v>147</v>
      </c>
      <c r="F34" s="120" t="s">
        <v>148</v>
      </c>
      <c r="G34" s="119" t="s">
        <v>149</v>
      </c>
      <c r="H34" s="119" t="s">
        <v>150</v>
      </c>
      <c r="I34" s="136" t="s">
        <v>381</v>
      </c>
      <c r="J34" s="136" t="s">
        <v>448</v>
      </c>
      <c r="K34" s="120"/>
      <c r="L34" s="137"/>
    </row>
    <row r="35" spans="1:12" ht="25.5" customHeight="1">
      <c r="A35" s="134">
        <v>22</v>
      </c>
      <c r="B35" s="120" t="s">
        <v>397</v>
      </c>
      <c r="C35" s="136"/>
      <c r="D35" s="119" t="s">
        <v>51</v>
      </c>
      <c r="E35" s="119" t="s">
        <v>151</v>
      </c>
      <c r="F35" s="120" t="s">
        <v>152</v>
      </c>
      <c r="G35" s="119" t="s">
        <v>153</v>
      </c>
      <c r="H35" s="119" t="s">
        <v>154</v>
      </c>
      <c r="I35" s="136" t="s">
        <v>155</v>
      </c>
      <c r="J35" s="136" t="s">
        <v>449</v>
      </c>
      <c r="K35" s="136"/>
      <c r="L35" s="137"/>
    </row>
    <row r="36" spans="1:12" ht="25.5" customHeight="1">
      <c r="A36" s="134">
        <v>23</v>
      </c>
      <c r="B36" s="120" t="s">
        <v>156</v>
      </c>
      <c r="C36" s="119"/>
      <c r="D36" s="119"/>
      <c r="E36" s="119" t="s">
        <v>398</v>
      </c>
      <c r="F36" s="120" t="s">
        <v>157</v>
      </c>
      <c r="G36" s="119" t="s">
        <v>399</v>
      </c>
      <c r="H36" s="119" t="s">
        <v>400</v>
      </c>
      <c r="I36" s="120"/>
      <c r="J36" s="120"/>
      <c r="K36" s="120"/>
      <c r="L36" s="137"/>
    </row>
    <row r="37" spans="1:12" ht="25.5" customHeight="1">
      <c r="A37" s="134">
        <v>24</v>
      </c>
      <c r="B37" s="120" t="s">
        <v>158</v>
      </c>
      <c r="C37" s="119" t="s">
        <v>51</v>
      </c>
      <c r="D37" s="119" t="s">
        <v>51</v>
      </c>
      <c r="E37" s="119" t="s">
        <v>159</v>
      </c>
      <c r="F37" s="120" t="s">
        <v>160</v>
      </c>
      <c r="G37" s="119" t="s">
        <v>161</v>
      </c>
      <c r="H37" s="119" t="s">
        <v>162</v>
      </c>
      <c r="I37" s="142" t="s">
        <v>163</v>
      </c>
      <c r="J37" s="120" t="s">
        <v>164</v>
      </c>
      <c r="K37" s="136"/>
      <c r="L37" s="137"/>
    </row>
    <row r="38" spans="1:12" ht="25.5" customHeight="1">
      <c r="A38" s="134">
        <v>25</v>
      </c>
      <c r="B38" s="120" t="s">
        <v>450</v>
      </c>
      <c r="C38" s="119"/>
      <c r="D38" s="119"/>
      <c r="E38" s="119" t="s">
        <v>165</v>
      </c>
      <c r="F38" s="120" t="s">
        <v>166</v>
      </c>
      <c r="G38" s="119" t="s">
        <v>167</v>
      </c>
      <c r="H38" s="119" t="s">
        <v>168</v>
      </c>
      <c r="I38" s="120"/>
      <c r="J38" s="120"/>
      <c r="K38" s="120"/>
      <c r="L38" s="137"/>
    </row>
    <row r="39" spans="1:12" ht="24.75" customHeight="1">
      <c r="A39" s="134">
        <v>26</v>
      </c>
      <c r="B39" s="141" t="s">
        <v>451</v>
      </c>
      <c r="C39" s="119"/>
      <c r="D39" s="119" t="s">
        <v>51</v>
      </c>
      <c r="E39" s="119" t="s">
        <v>452</v>
      </c>
      <c r="F39" s="120" t="s">
        <v>453</v>
      </c>
      <c r="G39" s="119" t="s">
        <v>454</v>
      </c>
      <c r="H39" s="119" t="s">
        <v>455</v>
      </c>
      <c r="I39" s="120" t="s">
        <v>401</v>
      </c>
      <c r="J39" s="120"/>
      <c r="K39" s="136"/>
      <c r="L39" s="137"/>
    </row>
    <row r="40" spans="1:12" ht="27" customHeight="1">
      <c r="A40" s="134">
        <v>27</v>
      </c>
      <c r="B40" s="120" t="s">
        <v>169</v>
      </c>
      <c r="C40" s="119" t="s">
        <v>51</v>
      </c>
      <c r="D40" s="119" t="s">
        <v>51</v>
      </c>
      <c r="E40" s="119" t="s">
        <v>170</v>
      </c>
      <c r="F40" s="120" t="s">
        <v>171</v>
      </c>
      <c r="G40" s="119" t="s">
        <v>172</v>
      </c>
      <c r="H40" s="119" t="s">
        <v>173</v>
      </c>
      <c r="I40" s="120" t="s">
        <v>402</v>
      </c>
      <c r="J40" s="120" t="s">
        <v>456</v>
      </c>
      <c r="K40" s="136" t="s">
        <v>175</v>
      </c>
      <c r="L40" s="137"/>
    </row>
    <row r="41" spans="1:12" ht="25.5" customHeight="1">
      <c r="A41" s="134">
        <v>28</v>
      </c>
      <c r="B41" s="120" t="s">
        <v>176</v>
      </c>
      <c r="C41" s="119" t="s">
        <v>51</v>
      </c>
      <c r="D41" s="119"/>
      <c r="E41" s="119" t="s">
        <v>177</v>
      </c>
      <c r="F41" s="120" t="s">
        <v>178</v>
      </c>
      <c r="G41" s="119" t="s">
        <v>179</v>
      </c>
      <c r="H41" s="119" t="s">
        <v>180</v>
      </c>
      <c r="I41" s="120" t="s">
        <v>403</v>
      </c>
      <c r="J41" s="136" t="s">
        <v>382</v>
      </c>
      <c r="K41" s="136"/>
      <c r="L41" s="137"/>
    </row>
    <row r="42" spans="1:12" ht="25.5" customHeight="1">
      <c r="A42" s="134">
        <v>29</v>
      </c>
      <c r="B42" s="120" t="s">
        <v>181</v>
      </c>
      <c r="C42" s="119" t="s">
        <v>51</v>
      </c>
      <c r="D42" s="119" t="s">
        <v>51</v>
      </c>
      <c r="E42" s="119" t="s">
        <v>182</v>
      </c>
      <c r="F42" s="120" t="s">
        <v>183</v>
      </c>
      <c r="G42" s="119" t="s">
        <v>184</v>
      </c>
      <c r="H42" s="119" t="s">
        <v>185</v>
      </c>
      <c r="I42" s="136" t="s">
        <v>186</v>
      </c>
      <c r="J42" s="136" t="s">
        <v>362</v>
      </c>
      <c r="K42" s="136"/>
      <c r="L42" s="137"/>
    </row>
    <row r="43" spans="1:12" ht="25.5" customHeight="1">
      <c r="A43" s="134">
        <v>30</v>
      </c>
      <c r="B43" s="120" t="s">
        <v>187</v>
      </c>
      <c r="C43" s="136"/>
      <c r="D43" s="119"/>
      <c r="E43" s="119" t="s">
        <v>188</v>
      </c>
      <c r="F43" s="120" t="s">
        <v>189</v>
      </c>
      <c r="G43" s="119" t="s">
        <v>190</v>
      </c>
      <c r="H43" s="119" t="s">
        <v>191</v>
      </c>
      <c r="I43" s="140"/>
      <c r="J43" s="140"/>
      <c r="K43" s="140"/>
      <c r="L43" s="143"/>
    </row>
    <row r="44" spans="1:12" ht="25.5" customHeight="1">
      <c r="A44" s="134">
        <v>31</v>
      </c>
      <c r="B44" s="120" t="s">
        <v>192</v>
      </c>
      <c r="C44" s="119" t="s">
        <v>51</v>
      </c>
      <c r="D44" s="119"/>
      <c r="E44" s="119" t="s">
        <v>457</v>
      </c>
      <c r="F44" s="120" t="s">
        <v>353</v>
      </c>
      <c r="G44" s="119" t="s">
        <v>458</v>
      </c>
      <c r="H44" s="119" t="s">
        <v>459</v>
      </c>
      <c r="I44" s="120" t="s">
        <v>383</v>
      </c>
      <c r="J44" s="136" t="s">
        <v>460</v>
      </c>
      <c r="K44" s="136" t="s">
        <v>461</v>
      </c>
      <c r="L44" s="137"/>
    </row>
    <row r="45" spans="1:12" ht="25.5" customHeight="1">
      <c r="A45" s="134">
        <v>32</v>
      </c>
      <c r="B45" s="120" t="s">
        <v>193</v>
      </c>
      <c r="C45" s="119" t="s">
        <v>51</v>
      </c>
      <c r="D45" s="119" t="s">
        <v>51</v>
      </c>
      <c r="E45" s="119" t="s">
        <v>194</v>
      </c>
      <c r="F45" s="120" t="s">
        <v>195</v>
      </c>
      <c r="G45" s="119" t="s">
        <v>196</v>
      </c>
      <c r="H45" s="119" t="s">
        <v>197</v>
      </c>
      <c r="I45" s="136" t="s">
        <v>462</v>
      </c>
      <c r="J45" s="136" t="s">
        <v>463</v>
      </c>
      <c r="K45" s="136"/>
      <c r="L45" s="135"/>
    </row>
    <row r="46" spans="1:12" ht="25.5" customHeight="1">
      <c r="A46" s="134">
        <v>33</v>
      </c>
      <c r="B46" s="120" t="s">
        <v>198</v>
      </c>
      <c r="C46" s="119"/>
      <c r="D46" s="119"/>
      <c r="E46" s="119" t="s">
        <v>199</v>
      </c>
      <c r="F46" s="120" t="s">
        <v>200</v>
      </c>
      <c r="G46" s="119" t="s">
        <v>201</v>
      </c>
      <c r="H46" s="119" t="s">
        <v>202</v>
      </c>
      <c r="I46" s="120"/>
      <c r="J46" s="120"/>
      <c r="K46" s="120"/>
      <c r="L46" s="135"/>
    </row>
    <row r="47" spans="1:12" ht="25.5" customHeight="1">
      <c r="A47" s="134">
        <v>34</v>
      </c>
      <c r="B47" s="120" t="s">
        <v>203</v>
      </c>
      <c r="C47" s="119" t="s">
        <v>51</v>
      </c>
      <c r="D47" s="119"/>
      <c r="E47" s="119" t="s">
        <v>204</v>
      </c>
      <c r="F47" s="120" t="s">
        <v>205</v>
      </c>
      <c r="G47" s="119" t="s">
        <v>206</v>
      </c>
      <c r="H47" s="119" t="s">
        <v>207</v>
      </c>
      <c r="I47" s="120"/>
      <c r="J47" s="120"/>
      <c r="K47" s="120"/>
      <c r="L47" s="137"/>
    </row>
    <row r="48" spans="1:12" ht="25.5" customHeight="1">
      <c r="A48" s="134">
        <v>35</v>
      </c>
      <c r="B48" s="120" t="s">
        <v>208</v>
      </c>
      <c r="C48" s="119" t="s">
        <v>51</v>
      </c>
      <c r="D48" s="119"/>
      <c r="E48" s="119" t="s">
        <v>209</v>
      </c>
      <c r="F48" s="120" t="s">
        <v>210</v>
      </c>
      <c r="G48" s="119" t="s">
        <v>211</v>
      </c>
      <c r="H48" s="119" t="s">
        <v>212</v>
      </c>
      <c r="I48" s="136" t="s">
        <v>363</v>
      </c>
      <c r="J48" s="120" t="s">
        <v>404</v>
      </c>
      <c r="K48" s="120"/>
      <c r="L48" s="137"/>
    </row>
    <row r="49" spans="1:12" ht="25.5" customHeight="1">
      <c r="A49" s="134">
        <v>36</v>
      </c>
      <c r="B49" s="120" t="s">
        <v>213</v>
      </c>
      <c r="C49" s="119" t="s">
        <v>51</v>
      </c>
      <c r="D49" s="119" t="s">
        <v>51</v>
      </c>
      <c r="E49" s="119" t="s">
        <v>214</v>
      </c>
      <c r="F49" s="120" t="s">
        <v>215</v>
      </c>
      <c r="G49" s="119" t="s">
        <v>216</v>
      </c>
      <c r="H49" s="119" t="s">
        <v>217</v>
      </c>
      <c r="I49" s="120" t="s">
        <v>364</v>
      </c>
      <c r="J49" s="120" t="s">
        <v>464</v>
      </c>
      <c r="K49" s="136" t="s">
        <v>365</v>
      </c>
      <c r="L49" s="137"/>
    </row>
    <row r="50" spans="1:12" ht="25.5" customHeight="1">
      <c r="A50" s="134">
        <v>37</v>
      </c>
      <c r="B50" s="120" t="s">
        <v>218</v>
      </c>
      <c r="C50" s="119" t="s">
        <v>51</v>
      </c>
      <c r="D50" s="119" t="s">
        <v>51</v>
      </c>
      <c r="E50" s="119" t="s">
        <v>219</v>
      </c>
      <c r="F50" s="120" t="s">
        <v>220</v>
      </c>
      <c r="G50" s="119" t="s">
        <v>221</v>
      </c>
      <c r="H50" s="119" t="s">
        <v>222</v>
      </c>
      <c r="I50" s="120" t="s">
        <v>405</v>
      </c>
      <c r="J50" s="120" t="s">
        <v>384</v>
      </c>
      <c r="K50" s="136" t="s">
        <v>406</v>
      </c>
      <c r="L50" s="137" t="s">
        <v>465</v>
      </c>
    </row>
    <row r="51" spans="1:12" ht="25.5" customHeight="1">
      <c r="A51" s="134">
        <v>38</v>
      </c>
      <c r="B51" s="120" t="s">
        <v>223</v>
      </c>
      <c r="C51" s="119" t="s">
        <v>51</v>
      </c>
      <c r="D51" s="119" t="s">
        <v>51</v>
      </c>
      <c r="E51" s="119" t="s">
        <v>224</v>
      </c>
      <c r="F51" s="120" t="s">
        <v>225</v>
      </c>
      <c r="G51" s="119" t="s">
        <v>226</v>
      </c>
      <c r="H51" s="119" t="s">
        <v>227</v>
      </c>
      <c r="I51" s="120" t="s">
        <v>466</v>
      </c>
      <c r="J51" s="120" t="s">
        <v>407</v>
      </c>
      <c r="K51" s="120" t="s">
        <v>467</v>
      </c>
      <c r="L51" s="135" t="s">
        <v>468</v>
      </c>
    </row>
    <row r="52" spans="1:12" ht="25.5" customHeight="1">
      <c r="A52" s="134">
        <v>39</v>
      </c>
      <c r="B52" s="120" t="s">
        <v>228</v>
      </c>
      <c r="C52" s="119" t="s">
        <v>51</v>
      </c>
      <c r="D52" s="119" t="s">
        <v>51</v>
      </c>
      <c r="E52" s="119" t="s">
        <v>229</v>
      </c>
      <c r="F52" s="120" t="s">
        <v>408</v>
      </c>
      <c r="G52" s="119" t="s">
        <v>230</v>
      </c>
      <c r="H52" s="119" t="s">
        <v>231</v>
      </c>
      <c r="I52" s="136" t="s">
        <v>469</v>
      </c>
      <c r="J52" s="120" t="s">
        <v>409</v>
      </c>
      <c r="K52" s="136" t="s">
        <v>366</v>
      </c>
      <c r="L52" s="137"/>
    </row>
    <row r="53" spans="1:12" ht="25.5" customHeight="1">
      <c r="A53" s="134">
        <v>40</v>
      </c>
      <c r="B53" s="120" t="s">
        <v>232</v>
      </c>
      <c r="C53" s="119" t="s">
        <v>51</v>
      </c>
      <c r="D53" s="119"/>
      <c r="E53" s="119" t="s">
        <v>233</v>
      </c>
      <c r="F53" s="120" t="s">
        <v>234</v>
      </c>
      <c r="G53" s="119" t="s">
        <v>235</v>
      </c>
      <c r="H53" s="119" t="s">
        <v>236</v>
      </c>
      <c r="I53" s="136" t="s">
        <v>470</v>
      </c>
      <c r="J53" s="120" t="s">
        <v>411</v>
      </c>
      <c r="K53" s="120"/>
      <c r="L53" s="137"/>
    </row>
    <row r="54" spans="1:12" ht="25.5" customHeight="1">
      <c r="A54" s="134">
        <v>41</v>
      </c>
      <c r="B54" s="120" t="s">
        <v>237</v>
      </c>
      <c r="C54" s="119"/>
      <c r="D54" s="119"/>
      <c r="E54" s="119" t="s">
        <v>238</v>
      </c>
      <c r="F54" s="120" t="s">
        <v>239</v>
      </c>
      <c r="G54" s="119" t="s">
        <v>240</v>
      </c>
      <c r="H54" s="119" t="s">
        <v>241</v>
      </c>
      <c r="I54" s="140"/>
      <c r="J54" s="140"/>
      <c r="K54" s="140"/>
      <c r="L54" s="143"/>
    </row>
    <row r="55" spans="1:12" ht="25.5" customHeight="1">
      <c r="A55" s="134">
        <v>42</v>
      </c>
      <c r="B55" s="120" t="s">
        <v>242</v>
      </c>
      <c r="C55" s="119" t="s">
        <v>51</v>
      </c>
      <c r="D55" s="119" t="s">
        <v>51</v>
      </c>
      <c r="E55" s="119" t="s">
        <v>39</v>
      </c>
      <c r="F55" s="120" t="s">
        <v>41</v>
      </c>
      <c r="G55" s="119" t="s">
        <v>40</v>
      </c>
      <c r="H55" s="119" t="s">
        <v>243</v>
      </c>
      <c r="I55" s="136" t="s">
        <v>471</v>
      </c>
      <c r="J55" s="120" t="s">
        <v>472</v>
      </c>
      <c r="K55" s="136"/>
      <c r="L55" s="137"/>
    </row>
    <row r="56" spans="1:12" ht="25.5" customHeight="1">
      <c r="A56" s="134">
        <v>43</v>
      </c>
      <c r="B56" s="120" t="s">
        <v>244</v>
      </c>
      <c r="C56" s="119" t="s">
        <v>51</v>
      </c>
      <c r="D56" s="119"/>
      <c r="E56" s="119" t="s">
        <v>245</v>
      </c>
      <c r="F56" s="120" t="s">
        <v>246</v>
      </c>
      <c r="G56" s="119" t="s">
        <v>247</v>
      </c>
      <c r="H56" s="119" t="s">
        <v>248</v>
      </c>
      <c r="I56" s="120" t="s">
        <v>473</v>
      </c>
      <c r="J56" s="120" t="s">
        <v>474</v>
      </c>
      <c r="K56" s="120"/>
      <c r="L56" s="135"/>
    </row>
    <row r="57" spans="1:12" ht="25.5" customHeight="1">
      <c r="A57" s="134">
        <v>44</v>
      </c>
      <c r="B57" s="120" t="s">
        <v>249</v>
      </c>
      <c r="C57" s="119" t="s">
        <v>51</v>
      </c>
      <c r="D57" s="119"/>
      <c r="E57" s="119" t="s">
        <v>250</v>
      </c>
      <c r="F57" s="120" t="s">
        <v>251</v>
      </c>
      <c r="G57" s="119" t="s">
        <v>252</v>
      </c>
      <c r="H57" s="119" t="s">
        <v>253</v>
      </c>
      <c r="I57" s="120" t="s">
        <v>367</v>
      </c>
      <c r="J57" s="136" t="s">
        <v>475</v>
      </c>
      <c r="K57" s="136"/>
      <c r="L57" s="137"/>
    </row>
    <row r="58" spans="1:12" ht="25.5" customHeight="1">
      <c r="A58" s="134">
        <v>45</v>
      </c>
      <c r="B58" s="120" t="s">
        <v>254</v>
      </c>
      <c r="C58" s="119" t="s">
        <v>51</v>
      </c>
      <c r="D58" s="119" t="s">
        <v>51</v>
      </c>
      <c r="E58" s="119" t="s">
        <v>255</v>
      </c>
      <c r="F58" s="120" t="s">
        <v>256</v>
      </c>
      <c r="G58" s="119" t="s">
        <v>257</v>
      </c>
      <c r="H58" s="119" t="s">
        <v>258</v>
      </c>
      <c r="I58" s="136" t="s">
        <v>476</v>
      </c>
      <c r="J58" s="136" t="s">
        <v>413</v>
      </c>
      <c r="K58" s="136" t="s">
        <v>412</v>
      </c>
      <c r="L58" s="137"/>
    </row>
    <row r="59" spans="1:12" ht="25.5" customHeight="1">
      <c r="A59" s="134">
        <v>46</v>
      </c>
      <c r="B59" s="120" t="s">
        <v>259</v>
      </c>
      <c r="C59" s="119" t="s">
        <v>51</v>
      </c>
      <c r="D59" s="119"/>
      <c r="E59" s="119" t="s">
        <v>42</v>
      </c>
      <c r="F59" s="120" t="s">
        <v>44</v>
      </c>
      <c r="G59" s="119" t="s">
        <v>43</v>
      </c>
      <c r="H59" s="119" t="s">
        <v>260</v>
      </c>
      <c r="I59" s="120" t="s">
        <v>261</v>
      </c>
      <c r="J59" s="136"/>
      <c r="K59" s="120"/>
      <c r="L59" s="137"/>
    </row>
    <row r="60" spans="1:12" ht="25.5" customHeight="1">
      <c r="A60" s="134">
        <v>47</v>
      </c>
      <c r="B60" s="120" t="s">
        <v>262</v>
      </c>
      <c r="C60" s="136"/>
      <c r="D60" s="119" t="s">
        <v>51</v>
      </c>
      <c r="E60" s="119" t="s">
        <v>477</v>
      </c>
      <c r="F60" s="120" t="s">
        <v>263</v>
      </c>
      <c r="G60" s="119" t="s">
        <v>264</v>
      </c>
      <c r="H60" s="119" t="s">
        <v>265</v>
      </c>
      <c r="I60" s="120" t="s">
        <v>368</v>
      </c>
      <c r="J60" s="136"/>
      <c r="K60" s="136"/>
      <c r="L60" s="135"/>
    </row>
    <row r="61" spans="1:12" ht="25.5" customHeight="1">
      <c r="A61" s="134">
        <v>48</v>
      </c>
      <c r="B61" s="120" t="s">
        <v>266</v>
      </c>
      <c r="C61" s="119" t="s">
        <v>51</v>
      </c>
      <c r="D61" s="119" t="s">
        <v>51</v>
      </c>
      <c r="E61" s="119" t="s">
        <v>267</v>
      </c>
      <c r="F61" s="120" t="s">
        <v>428</v>
      </c>
      <c r="G61" s="119" t="s">
        <v>427</v>
      </c>
      <c r="H61" s="119" t="s">
        <v>478</v>
      </c>
      <c r="I61" s="120" t="s">
        <v>410</v>
      </c>
      <c r="J61" s="120" t="s">
        <v>268</v>
      </c>
      <c r="K61" s="136"/>
      <c r="L61" s="137"/>
    </row>
    <row r="62" spans="1:12" ht="25.5" customHeight="1">
      <c r="A62" s="134">
        <v>49</v>
      </c>
      <c r="B62" s="120" t="s">
        <v>269</v>
      </c>
      <c r="C62" s="119" t="s">
        <v>51</v>
      </c>
      <c r="D62" s="119" t="s">
        <v>51</v>
      </c>
      <c r="E62" s="119" t="s">
        <v>270</v>
      </c>
      <c r="F62" s="144" t="s">
        <v>271</v>
      </c>
      <c r="G62" s="119" t="s">
        <v>272</v>
      </c>
      <c r="H62" s="119" t="s">
        <v>273</v>
      </c>
      <c r="I62" s="120" t="s">
        <v>479</v>
      </c>
      <c r="J62" s="120" t="s">
        <v>369</v>
      </c>
      <c r="K62" s="136" t="s">
        <v>480</v>
      </c>
      <c r="L62" s="137"/>
    </row>
    <row r="63" spans="1:12" ht="25.5" customHeight="1">
      <c r="A63" s="134">
        <v>50</v>
      </c>
      <c r="B63" s="120" t="s">
        <v>274</v>
      </c>
      <c r="C63" s="119" t="s">
        <v>51</v>
      </c>
      <c r="D63" s="119"/>
      <c r="E63" s="119" t="s">
        <v>275</v>
      </c>
      <c r="F63" s="144" t="s">
        <v>276</v>
      </c>
      <c r="G63" s="119" t="s">
        <v>277</v>
      </c>
      <c r="H63" s="119" t="s">
        <v>278</v>
      </c>
      <c r="I63" s="136" t="s">
        <v>415</v>
      </c>
      <c r="J63" s="120" t="s">
        <v>414</v>
      </c>
      <c r="K63" s="120" t="s">
        <v>481</v>
      </c>
      <c r="L63" s="137"/>
    </row>
    <row r="64" spans="1:12" ht="24.75" customHeight="1">
      <c r="A64" s="134">
        <v>51</v>
      </c>
      <c r="B64" s="120" t="s">
        <v>482</v>
      </c>
      <c r="C64" s="119"/>
      <c r="D64" s="119"/>
      <c r="E64" s="119" t="s">
        <v>279</v>
      </c>
      <c r="F64" s="144" t="s">
        <v>280</v>
      </c>
      <c r="G64" s="119" t="s">
        <v>281</v>
      </c>
      <c r="H64" s="119" t="s">
        <v>282</v>
      </c>
      <c r="I64" s="136"/>
      <c r="J64" s="120"/>
      <c r="K64" s="120"/>
      <c r="L64" s="137"/>
    </row>
    <row r="65" spans="1:12" ht="25.5" customHeight="1">
      <c r="A65" s="134">
        <v>52</v>
      </c>
      <c r="B65" s="141" t="s">
        <v>370</v>
      </c>
      <c r="C65" s="119" t="s">
        <v>51</v>
      </c>
      <c r="D65" s="119" t="s">
        <v>51</v>
      </c>
      <c r="E65" s="119" t="s">
        <v>283</v>
      </c>
      <c r="F65" s="120" t="s">
        <v>416</v>
      </c>
      <c r="G65" s="119" t="s">
        <v>284</v>
      </c>
      <c r="H65" s="119" t="s">
        <v>285</v>
      </c>
      <c r="I65" s="120" t="s">
        <v>385</v>
      </c>
      <c r="J65" s="120" t="s">
        <v>371</v>
      </c>
      <c r="K65" s="120"/>
      <c r="L65" s="137"/>
    </row>
    <row r="66" spans="1:12" ht="25.5" customHeight="1">
      <c r="A66" s="134">
        <v>53</v>
      </c>
      <c r="B66" s="120" t="s">
        <v>372</v>
      </c>
      <c r="C66" s="119" t="s">
        <v>51</v>
      </c>
      <c r="D66" s="119"/>
      <c r="E66" s="119" t="s">
        <v>286</v>
      </c>
      <c r="F66" s="120" t="s">
        <v>287</v>
      </c>
      <c r="G66" s="119" t="s">
        <v>288</v>
      </c>
      <c r="H66" s="119" t="s">
        <v>289</v>
      </c>
      <c r="I66" s="136" t="s">
        <v>483</v>
      </c>
      <c r="J66" s="136" t="s">
        <v>484</v>
      </c>
      <c r="K66" s="136"/>
      <c r="L66" s="137"/>
    </row>
    <row r="67" spans="1:12" ht="25.5" customHeight="1" thickBot="1">
      <c r="A67" s="159">
        <v>54</v>
      </c>
      <c r="B67" s="160" t="s">
        <v>485</v>
      </c>
      <c r="C67" s="161" t="s">
        <v>51</v>
      </c>
      <c r="D67" s="161" t="s">
        <v>51</v>
      </c>
      <c r="E67" s="161" t="s">
        <v>486</v>
      </c>
      <c r="F67" s="162" t="s">
        <v>487</v>
      </c>
      <c r="G67" s="161" t="s">
        <v>488</v>
      </c>
      <c r="H67" s="161" t="s">
        <v>489</v>
      </c>
      <c r="I67" s="163" t="s">
        <v>490</v>
      </c>
      <c r="J67" s="163"/>
      <c r="K67" s="163"/>
      <c r="L67" s="164"/>
    </row>
    <row r="68" spans="1:12" ht="18" thickBot="1">
      <c r="A68" s="165"/>
      <c r="B68" s="166" t="s">
        <v>290</v>
      </c>
      <c r="C68" s="167">
        <f>COUNTA(C14:C67)</f>
        <v>40</v>
      </c>
      <c r="D68" s="167">
        <f>COUNTA(D14:D67)</f>
        <v>33</v>
      </c>
      <c r="E68" s="167"/>
      <c r="F68" s="168"/>
      <c r="G68" s="167"/>
      <c r="H68" s="167"/>
      <c r="I68" s="169"/>
      <c r="J68" s="170"/>
      <c r="K68" s="170"/>
      <c r="L68" s="17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森光 那留虎</cp:lastModifiedBy>
  <cp:lastPrinted>2019-04-16T06:47:01Z</cp:lastPrinted>
  <dcterms:created xsi:type="dcterms:W3CDTF">2015-02-02T05:49:18Z</dcterms:created>
  <dcterms:modified xsi:type="dcterms:W3CDTF">2019-06-20T09:10:43Z</dcterms:modified>
</cp:coreProperties>
</file>